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Calculator" sheetId="1" r:id="rId1"/>
    <sheet name="Metric Calculations" sheetId="2" r:id="rId2"/>
  </sheets>
  <definedNames>
    <definedName name="_xlnm.Print_Area" localSheetId="0">'Calculator'!$A$1:$P$74</definedName>
    <definedName name="_xlnm.Print_Area" localSheetId="1">'Metric Calculations'!$A$1:$D$14</definedName>
  </definedNames>
  <calcPr fullCalcOnLoad="1"/>
</workbook>
</file>

<file path=xl/sharedStrings.xml><?xml version="1.0" encoding="utf-8"?>
<sst xmlns="http://schemas.openxmlformats.org/spreadsheetml/2006/main" count="44" uniqueCount="32">
  <si>
    <t>Sys Vol</t>
  </si>
  <si>
    <t>Max Temp</t>
  </si>
  <si>
    <t>Expanded Water Volume</t>
  </si>
  <si>
    <t>Min Pressure</t>
  </si>
  <si>
    <t>Max Pressure</t>
  </si>
  <si>
    <t>Acceptance Factor</t>
  </si>
  <si>
    <t>Tank Volume Required</t>
  </si>
  <si>
    <t>Initial Temperature</t>
  </si>
  <si>
    <t>Expansion Factor</t>
  </si>
  <si>
    <t>Acceptance Factors</t>
  </si>
  <si>
    <t>PSIG</t>
  </si>
  <si>
    <t>P1+14.7</t>
  </si>
  <si>
    <t>P0+14.7</t>
  </si>
  <si>
    <t xml:space="preserve">1 - </t>
  </si>
  <si>
    <t>P1</t>
  </si>
  <si>
    <t>P0</t>
  </si>
  <si>
    <t>Max Pressure   P0</t>
  </si>
  <si>
    <t>Min Pressure at tank PSIG                 P1</t>
  </si>
  <si>
    <t>Tank model</t>
  </si>
  <si>
    <t>Constant Based on Temp Change ( value will auto fill in )</t>
  </si>
  <si>
    <t>Based on cell Min Pressure &amp; Max Pressure ( value will auto fill in )</t>
  </si>
  <si>
    <t>Input your sytem value here</t>
  </si>
  <si>
    <t>Input your initial system temperature here</t>
  </si>
  <si>
    <t>Input your systems maximum temperature here</t>
  </si>
  <si>
    <t>Sys Vol (liters)</t>
  </si>
  <si>
    <t>Initial Temperature celcius</t>
  </si>
  <si>
    <t>Min Pressure (kg/m2)</t>
  </si>
  <si>
    <t>Max Pressure (Kg/m2)</t>
  </si>
  <si>
    <t>Tank Volume Required (liters)</t>
  </si>
  <si>
    <t>If cell to left is N/A use tank value to right</t>
  </si>
  <si>
    <t>Expansion Tank Sizing Procedure</t>
  </si>
  <si>
    <t>If pressures exceed table, use formula: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</si>
</sst>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E+0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E+00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0.0"/>
    <numFmt numFmtId="188" formatCode="0.00000000E+00"/>
    <numFmt numFmtId="189" formatCode="0.000000000E+00"/>
    <numFmt numFmtId="190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84" fontId="3" fillId="0" borderId="14" xfId="0" applyNumberFormat="1" applyFont="1" applyBorder="1" applyAlignment="1">
      <alignment horizontal="center" vertical="top" wrapText="1"/>
    </xf>
    <xf numFmtId="184" fontId="3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84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184" fontId="3" fillId="0" borderId="13" xfId="0" applyNumberFormat="1" applyFont="1" applyBorder="1" applyAlignment="1">
      <alignment horizontal="center" vertical="top" wrapText="1"/>
    </xf>
    <xf numFmtId="184" fontId="3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82" fontId="3" fillId="0" borderId="15" xfId="0" applyNumberFormat="1" applyFont="1" applyBorder="1" applyAlignment="1">
      <alignment horizontal="center" vertical="top" wrapText="1"/>
    </xf>
    <xf numFmtId="182" fontId="3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184" fontId="3" fillId="33" borderId="20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21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184" fontId="3" fillId="0" borderId="22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20" xfId="0" applyNumberFormat="1" applyFont="1" applyBorder="1" applyAlignment="1">
      <alignment horizontal="center"/>
    </xf>
    <xf numFmtId="184" fontId="7" fillId="33" borderId="20" xfId="0" applyNumberFormat="1" applyFont="1" applyFill="1" applyBorder="1" applyAlignment="1">
      <alignment horizontal="center"/>
    </xf>
    <xf numFmtId="187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4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1</xdr:row>
      <xdr:rowOff>38100</xdr:rowOff>
    </xdr:from>
    <xdr:to>
      <xdr:col>7</xdr:col>
      <xdr:colOff>333375</xdr:colOff>
      <xdr:row>1</xdr:row>
      <xdr:rowOff>676275</xdr:rowOff>
    </xdr:to>
    <xdr:pic>
      <xdr:nvPicPr>
        <xdr:cNvPr id="1" name="Picture 1" descr="ELB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52400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4"/>
  <sheetViews>
    <sheetView tabSelected="1" view="pageBreakPreview" zoomScale="98" zoomScaleNormal="98" zoomScaleSheetLayoutView="98" zoomScalePageLayoutView="0" workbookViewId="0" topLeftCell="A1">
      <selection activeCell="A12" sqref="A12"/>
    </sheetView>
  </sheetViews>
  <sheetFormatPr defaultColWidth="9.140625" defaultRowHeight="12.75"/>
  <cols>
    <col min="1" max="1" width="15.8515625" style="1" customWidth="1"/>
    <col min="2" max="2" width="11.7109375" style="2" customWidth="1"/>
    <col min="3" max="3" width="8.7109375" style="3" customWidth="1"/>
    <col min="4" max="4" width="8.00390625" style="2" customWidth="1"/>
    <col min="5" max="5" width="8.140625" style="2" customWidth="1"/>
    <col min="6" max="6" width="8.8515625" style="2" customWidth="1"/>
    <col min="7" max="7" width="8.140625" style="1" customWidth="1"/>
    <col min="8" max="8" width="9.140625" style="2" customWidth="1"/>
    <col min="9" max="9" width="8.140625" style="2" customWidth="1"/>
    <col min="10" max="10" width="8.00390625" style="2" customWidth="1"/>
    <col min="11" max="11" width="8.57421875" style="2" customWidth="1"/>
    <col min="12" max="12" width="8.421875" style="2" customWidth="1"/>
    <col min="13" max="13" width="8.7109375" style="2" customWidth="1"/>
    <col min="14" max="14" width="8.28125" style="2" customWidth="1"/>
    <col min="15" max="15" width="10.8515625" style="2" customWidth="1"/>
    <col min="16" max="16" width="1.57421875" style="2" customWidth="1"/>
    <col min="17" max="16384" width="9.140625" style="2" customWidth="1"/>
  </cols>
  <sheetData>
    <row r="1" ht="9" customHeight="1"/>
    <row r="2" spans="5:7" ht="69" customHeight="1">
      <c r="E2" s="81" t="s">
        <v>30</v>
      </c>
      <c r="F2" s="81"/>
      <c r="G2" s="81"/>
    </row>
    <row r="3" spans="5:7" ht="18.75" customHeight="1">
      <c r="E3" s="81"/>
      <c r="F3" s="81"/>
      <c r="G3" s="81"/>
    </row>
    <row r="4" spans="1:11" ht="11.25">
      <c r="A4" s="77">
        <v>900</v>
      </c>
      <c r="B4" s="69" t="s">
        <v>0</v>
      </c>
      <c r="C4" s="63" t="s">
        <v>21</v>
      </c>
      <c r="D4" s="64"/>
      <c r="E4" s="64"/>
      <c r="F4" s="64"/>
      <c r="G4" s="88"/>
      <c r="H4" s="89"/>
      <c r="I4" s="90"/>
      <c r="J4" s="5"/>
      <c r="K4" s="5"/>
    </row>
    <row r="5" spans="1:11" ht="22.5">
      <c r="A5" s="78">
        <v>60</v>
      </c>
      <c r="B5" s="61" t="s">
        <v>7</v>
      </c>
      <c r="C5" s="63" t="s">
        <v>22</v>
      </c>
      <c r="D5" s="64"/>
      <c r="E5" s="64"/>
      <c r="F5" s="64"/>
      <c r="G5" s="88"/>
      <c r="H5" s="89"/>
      <c r="I5" s="90"/>
      <c r="J5" s="5"/>
      <c r="K5" s="5"/>
    </row>
    <row r="6" spans="1:11" ht="11.25">
      <c r="A6" s="78">
        <v>160</v>
      </c>
      <c r="B6" s="61" t="s">
        <v>1</v>
      </c>
      <c r="C6" s="63" t="s">
        <v>23</v>
      </c>
      <c r="D6" s="64"/>
      <c r="E6" s="64"/>
      <c r="F6" s="64"/>
      <c r="G6" s="88"/>
      <c r="H6" s="89"/>
      <c r="I6" s="90"/>
      <c r="J6" s="5"/>
      <c r="K6" s="5"/>
    </row>
    <row r="7" spans="1:11" ht="22.5">
      <c r="A7" s="79">
        <f>INDEX($A$18:$N$57,MATCH(A6,$A$18:$A$57,),MATCH(A5,$A$18:$N$18,))</f>
        <v>0.02037</v>
      </c>
      <c r="B7" s="61" t="s">
        <v>8</v>
      </c>
      <c r="C7" s="66" t="s">
        <v>19</v>
      </c>
      <c r="D7" s="64"/>
      <c r="E7" s="64"/>
      <c r="F7" s="64"/>
      <c r="G7" s="91"/>
      <c r="H7" s="89"/>
      <c r="I7" s="90"/>
      <c r="J7" s="5"/>
      <c r="K7" s="5"/>
    </row>
    <row r="8" spans="1:11" ht="33.75">
      <c r="A8" s="77">
        <f>A7*A4</f>
        <v>18.333</v>
      </c>
      <c r="B8" s="61" t="s">
        <v>2</v>
      </c>
      <c r="C8" s="67"/>
      <c r="D8" s="68"/>
      <c r="E8" s="68"/>
      <c r="F8" s="68"/>
      <c r="G8" s="88"/>
      <c r="H8" s="89"/>
      <c r="I8" s="90"/>
      <c r="J8" s="5"/>
      <c r="K8" s="5"/>
    </row>
    <row r="9" spans="1:11" ht="11.25">
      <c r="A9" s="77"/>
      <c r="B9" s="61"/>
      <c r="C9" s="67"/>
      <c r="D9" s="68"/>
      <c r="E9" s="68"/>
      <c r="F9" s="68"/>
      <c r="G9" s="88"/>
      <c r="H9" s="89"/>
      <c r="I9" s="90"/>
      <c r="J9" s="5"/>
      <c r="K9" s="5"/>
    </row>
    <row r="10" spans="1:11" ht="11.25">
      <c r="A10" s="78">
        <v>30</v>
      </c>
      <c r="B10" s="61" t="s">
        <v>3</v>
      </c>
      <c r="C10" s="67"/>
      <c r="D10" s="68"/>
      <c r="E10" s="68"/>
      <c r="F10" s="68"/>
      <c r="G10" s="88"/>
      <c r="H10" s="89"/>
      <c r="I10" s="90"/>
      <c r="J10" s="5"/>
      <c r="K10" s="5"/>
    </row>
    <row r="11" spans="1:11" ht="22.5">
      <c r="A11" s="78">
        <v>60</v>
      </c>
      <c r="B11" s="61" t="s">
        <v>4</v>
      </c>
      <c r="C11" s="67"/>
      <c r="D11" s="68"/>
      <c r="E11" s="68"/>
      <c r="F11" s="68"/>
      <c r="G11" s="88"/>
      <c r="H11" s="89"/>
      <c r="I11" s="90"/>
      <c r="J11" s="5"/>
      <c r="K11" s="5"/>
    </row>
    <row r="12" spans="1:11" ht="23.25" thickBot="1">
      <c r="A12" s="80">
        <f>INDEX($A$62:$L$73,MATCH(A11,$A$62:$A$73,),MATCH(A10,$A$62:$L$62,))</f>
        <v>0.402</v>
      </c>
      <c r="B12" s="85" t="s">
        <v>5</v>
      </c>
      <c r="C12" s="70" t="s">
        <v>20</v>
      </c>
      <c r="D12" s="71"/>
      <c r="E12" s="71"/>
      <c r="F12" s="71"/>
      <c r="G12" s="93"/>
      <c r="H12" s="92"/>
      <c r="I12" s="90"/>
      <c r="J12" s="5"/>
      <c r="K12" s="5"/>
    </row>
    <row r="13" spans="1:11" ht="23.25" thickBot="1">
      <c r="A13" s="84">
        <f>A8/A12</f>
        <v>45.60447761194029</v>
      </c>
      <c r="B13" s="87" t="s">
        <v>6</v>
      </c>
      <c r="C13" s="7" t="s">
        <v>29</v>
      </c>
      <c r="D13" s="8"/>
      <c r="E13" s="9"/>
      <c r="F13" s="10"/>
      <c r="G13" s="11">
        <f>A8/M72</f>
        <v>45.64917</v>
      </c>
      <c r="H13" s="4"/>
      <c r="I13" s="5"/>
      <c r="J13" s="5"/>
      <c r="K13" s="5"/>
    </row>
    <row r="14" spans="1:11" ht="11.25">
      <c r="A14" s="78"/>
      <c r="B14" s="86"/>
      <c r="C14" s="72"/>
      <c r="D14" s="73"/>
      <c r="E14" s="73"/>
      <c r="F14" s="73"/>
      <c r="G14" s="74"/>
      <c r="H14" s="82"/>
      <c r="I14" s="5"/>
      <c r="J14" s="5"/>
      <c r="K14" s="5"/>
    </row>
    <row r="15" spans="1:11" ht="11.25">
      <c r="A15" s="78"/>
      <c r="B15" s="62" t="s">
        <v>18</v>
      </c>
      <c r="C15" s="75"/>
      <c r="D15" s="76"/>
      <c r="E15" s="68"/>
      <c r="F15" s="68"/>
      <c r="G15" s="65"/>
      <c r="H15" s="83"/>
      <c r="I15" s="5"/>
      <c r="J15" s="5"/>
      <c r="K15" s="5"/>
    </row>
    <row r="16" ht="11.25">
      <c r="A16" s="6"/>
    </row>
    <row r="17" spans="1:14" ht="12" thickBot="1">
      <c r="A17" s="12" t="s">
        <v>1</v>
      </c>
      <c r="B17" s="123" t="s">
        <v>7</v>
      </c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4"/>
      <c r="N17" s="124"/>
    </row>
    <row r="18" spans="1:14" ht="11.25">
      <c r="A18" s="13"/>
      <c r="B18" s="13">
        <v>40</v>
      </c>
      <c r="C18" s="13">
        <f>B18+5</f>
        <v>45</v>
      </c>
      <c r="D18" s="13">
        <f aca="true" t="shared" si="0" ref="D18:N18">C18+5</f>
        <v>50</v>
      </c>
      <c r="E18" s="13">
        <f t="shared" si="0"/>
        <v>55</v>
      </c>
      <c r="F18" s="13">
        <f t="shared" si="0"/>
        <v>60</v>
      </c>
      <c r="G18" s="13">
        <f t="shared" si="0"/>
        <v>65</v>
      </c>
      <c r="H18" s="13">
        <f t="shared" si="0"/>
        <v>70</v>
      </c>
      <c r="I18" s="13">
        <f t="shared" si="0"/>
        <v>75</v>
      </c>
      <c r="J18" s="13">
        <f t="shared" si="0"/>
        <v>80</v>
      </c>
      <c r="K18" s="13">
        <f t="shared" si="0"/>
        <v>85</v>
      </c>
      <c r="L18" s="13">
        <f t="shared" si="0"/>
        <v>90</v>
      </c>
      <c r="M18" s="13">
        <f t="shared" si="0"/>
        <v>95</v>
      </c>
      <c r="N18" s="13">
        <f t="shared" si="0"/>
        <v>100</v>
      </c>
    </row>
    <row r="19" spans="1:14" ht="11.25">
      <c r="A19" s="14">
        <v>50</v>
      </c>
      <c r="B19" s="15">
        <v>6E-05</v>
      </c>
      <c r="C19" s="15">
        <v>8E-05</v>
      </c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</row>
    <row r="20" spans="1:14" ht="11.25">
      <c r="A20" s="14">
        <f>A19+5</f>
        <v>55</v>
      </c>
      <c r="B20" s="15">
        <v>0.00025</v>
      </c>
      <c r="C20" s="15">
        <v>0.00027</v>
      </c>
      <c r="D20" s="15">
        <v>0.00019</v>
      </c>
      <c r="E20" s="15"/>
      <c r="F20" s="15"/>
      <c r="G20" s="15"/>
      <c r="H20" s="15"/>
      <c r="I20" s="15"/>
      <c r="J20" s="15"/>
      <c r="K20" s="16"/>
      <c r="L20" s="16"/>
      <c r="M20" s="16"/>
      <c r="N20" s="16"/>
    </row>
    <row r="21" spans="1:14" ht="11.25">
      <c r="A21" s="17">
        <f aca="true" t="shared" si="1" ref="A21:A57">A20+5</f>
        <v>60</v>
      </c>
      <c r="B21" s="15">
        <v>0.00055</v>
      </c>
      <c r="C21" s="15">
        <f>B21+0.00002</f>
        <v>0.0005700000000000001</v>
      </c>
      <c r="D21" s="15">
        <v>0.00049</v>
      </c>
      <c r="E21" s="15">
        <v>0.0003</v>
      </c>
      <c r="F21" s="15"/>
      <c r="G21" s="15"/>
      <c r="H21" s="15"/>
      <c r="I21" s="15"/>
      <c r="J21" s="15"/>
      <c r="K21" s="16"/>
      <c r="L21" s="16"/>
      <c r="M21" s="16"/>
      <c r="N21" s="16"/>
    </row>
    <row r="22" spans="1:14" ht="11.25">
      <c r="A22" s="14">
        <f t="shared" si="1"/>
        <v>65</v>
      </c>
      <c r="B22" s="15">
        <v>0.00093</v>
      </c>
      <c r="C22" s="15">
        <v>0.00095</v>
      </c>
      <c r="D22" s="15">
        <v>0.00087</v>
      </c>
      <c r="E22" s="15">
        <v>0.00068</v>
      </c>
      <c r="F22" s="15">
        <v>0.00038</v>
      </c>
      <c r="G22" s="15"/>
      <c r="H22" s="15"/>
      <c r="I22" s="15"/>
      <c r="J22" s="15"/>
      <c r="K22" s="16"/>
      <c r="L22" s="16"/>
      <c r="M22" s="16"/>
      <c r="N22" s="16"/>
    </row>
    <row r="23" spans="1:14" ht="12" thickBot="1">
      <c r="A23" s="18">
        <f t="shared" si="1"/>
        <v>70</v>
      </c>
      <c r="B23" s="19">
        <v>0.00149</v>
      </c>
      <c r="C23" s="19">
        <v>0.00151</v>
      </c>
      <c r="D23" s="19">
        <v>0.00143</v>
      </c>
      <c r="E23" s="19">
        <v>0.00124</v>
      </c>
      <c r="F23" s="19">
        <v>0.00094</v>
      </c>
      <c r="G23" s="19">
        <v>0.00056</v>
      </c>
      <c r="H23" s="19"/>
      <c r="I23" s="19"/>
      <c r="J23" s="19"/>
      <c r="K23" s="20"/>
      <c r="L23" s="20"/>
      <c r="M23" s="20"/>
      <c r="N23" s="20"/>
    </row>
    <row r="24" spans="1:14" ht="11.25">
      <c r="A24" s="21">
        <f t="shared" si="1"/>
        <v>75</v>
      </c>
      <c r="B24" s="22">
        <v>0.00194</v>
      </c>
      <c r="C24" s="22">
        <v>0.00196</v>
      </c>
      <c r="D24" s="22">
        <v>0.00188</v>
      </c>
      <c r="E24" s="22">
        <v>0.00169</v>
      </c>
      <c r="F24" s="22">
        <v>0.00139</v>
      </c>
      <c r="G24" s="22">
        <v>0.00101</v>
      </c>
      <c r="H24" s="22">
        <v>0.00045</v>
      </c>
      <c r="I24" s="22"/>
      <c r="J24" s="22"/>
      <c r="K24" s="23"/>
      <c r="L24" s="23"/>
      <c r="M24" s="23"/>
      <c r="N24" s="23"/>
    </row>
    <row r="25" spans="1:14" ht="11.25">
      <c r="A25" s="24">
        <f t="shared" si="1"/>
        <v>80</v>
      </c>
      <c r="B25" s="15">
        <v>0.0026</v>
      </c>
      <c r="C25" s="15">
        <v>0.00262</v>
      </c>
      <c r="D25" s="15">
        <v>0.00254</v>
      </c>
      <c r="E25" s="15">
        <v>0.00235</v>
      </c>
      <c r="F25" s="15">
        <v>0.00205</v>
      </c>
      <c r="G25" s="15">
        <v>0.00167</v>
      </c>
      <c r="H25" s="15">
        <v>0.00111</v>
      </c>
      <c r="I25" s="15">
        <v>0.00066</v>
      </c>
      <c r="J25" s="15"/>
      <c r="K25" s="16"/>
      <c r="L25" s="16"/>
      <c r="M25" s="16"/>
      <c r="N25" s="16"/>
    </row>
    <row r="26" spans="1:14" ht="11.25">
      <c r="A26" s="24">
        <f t="shared" si="1"/>
        <v>85</v>
      </c>
      <c r="B26" s="15">
        <v>0.00326</v>
      </c>
      <c r="C26" s="15">
        <v>0.00328</v>
      </c>
      <c r="D26" s="15">
        <v>0.0032</v>
      </c>
      <c r="E26" s="15">
        <v>0.00301</v>
      </c>
      <c r="F26" s="15">
        <v>0.00271</v>
      </c>
      <c r="G26" s="15">
        <v>0.00233</v>
      </c>
      <c r="H26" s="15">
        <v>0.00177</v>
      </c>
      <c r="I26" s="15">
        <v>0.00132</v>
      </c>
      <c r="J26" s="15">
        <v>0.00066</v>
      </c>
      <c r="K26" s="16"/>
      <c r="L26" s="16"/>
      <c r="M26" s="16"/>
      <c r="N26" s="16"/>
    </row>
    <row r="27" spans="1:14" ht="11.25">
      <c r="A27" s="24">
        <f t="shared" si="1"/>
        <v>90</v>
      </c>
      <c r="B27" s="15">
        <v>0.00405</v>
      </c>
      <c r="C27" s="15">
        <v>0.00407</v>
      </c>
      <c r="D27" s="15">
        <v>0.00399</v>
      </c>
      <c r="E27" s="15">
        <v>0.0038</v>
      </c>
      <c r="F27" s="15">
        <v>0.0035</v>
      </c>
      <c r="G27" s="15">
        <v>0.00312</v>
      </c>
      <c r="H27" s="15">
        <v>0.00256</v>
      </c>
      <c r="I27" s="15">
        <v>0.00211</v>
      </c>
      <c r="J27" s="15">
        <v>0.00145</v>
      </c>
      <c r="K27" s="16">
        <v>0.00079</v>
      </c>
      <c r="L27" s="16"/>
      <c r="M27" s="16"/>
      <c r="N27" s="16"/>
    </row>
    <row r="28" spans="1:14" ht="12" thickBot="1">
      <c r="A28" s="25">
        <f t="shared" si="1"/>
        <v>95</v>
      </c>
      <c r="B28" s="19">
        <v>0.00485</v>
      </c>
      <c r="C28" s="19">
        <v>0.00487</v>
      </c>
      <c r="D28" s="19">
        <v>0.00479</v>
      </c>
      <c r="E28" s="19">
        <v>0.0046</v>
      </c>
      <c r="F28" s="19">
        <v>0.0043</v>
      </c>
      <c r="G28" s="19">
        <v>0.00392</v>
      </c>
      <c r="H28" s="19">
        <v>0.00336</v>
      </c>
      <c r="I28" s="19">
        <v>0.00291</v>
      </c>
      <c r="J28" s="19">
        <v>0.00225</v>
      </c>
      <c r="K28" s="20">
        <v>0.00159</v>
      </c>
      <c r="L28" s="20">
        <v>0.0008</v>
      </c>
      <c r="M28" s="20"/>
      <c r="N28" s="20"/>
    </row>
    <row r="29" spans="1:14" ht="11.25">
      <c r="A29" s="24">
        <f t="shared" si="1"/>
        <v>100</v>
      </c>
      <c r="B29" s="15">
        <v>0.00575</v>
      </c>
      <c r="C29" s="15">
        <v>0.00577</v>
      </c>
      <c r="D29" s="15">
        <v>0.00569</v>
      </c>
      <c r="E29" s="15">
        <v>0.0055</v>
      </c>
      <c r="F29" s="15">
        <v>0.0052</v>
      </c>
      <c r="G29" s="15">
        <v>0.00482</v>
      </c>
      <c r="H29" s="15">
        <v>0.00426</v>
      </c>
      <c r="I29" s="15">
        <v>0.00381</v>
      </c>
      <c r="J29" s="15">
        <v>0.00315</v>
      </c>
      <c r="K29" s="16">
        <v>0.00249</v>
      </c>
      <c r="L29" s="16">
        <v>0.0017</v>
      </c>
      <c r="M29" s="16">
        <v>0.0009</v>
      </c>
      <c r="N29" s="16"/>
    </row>
    <row r="30" spans="1:14" ht="11.25">
      <c r="A30" s="24">
        <f t="shared" si="1"/>
        <v>105</v>
      </c>
      <c r="B30" s="15">
        <v>0.00671</v>
      </c>
      <c r="C30" s="15">
        <v>0.00672</v>
      </c>
      <c r="D30" s="15">
        <v>0.00665</v>
      </c>
      <c r="E30" s="15">
        <v>0.00646</v>
      </c>
      <c r="F30" s="15">
        <v>0.00616</v>
      </c>
      <c r="G30" s="15">
        <v>0.00578</v>
      </c>
      <c r="H30" s="15">
        <v>0.00522</v>
      </c>
      <c r="I30" s="15">
        <v>0.00477</v>
      </c>
      <c r="J30" s="15">
        <v>0.00411</v>
      </c>
      <c r="K30" s="16">
        <v>0.00345</v>
      </c>
      <c r="L30" s="16">
        <v>0.00266</v>
      </c>
      <c r="M30" s="16">
        <v>0.00186</v>
      </c>
      <c r="N30" s="16">
        <v>0.00096</v>
      </c>
    </row>
    <row r="31" spans="1:14" ht="11.25">
      <c r="A31" s="24">
        <f t="shared" si="1"/>
        <v>110</v>
      </c>
      <c r="B31" s="15">
        <v>0.00771</v>
      </c>
      <c r="C31" s="15">
        <v>0.00773</v>
      </c>
      <c r="D31" s="15">
        <v>0.00765</v>
      </c>
      <c r="E31" s="15">
        <v>0.00746</v>
      </c>
      <c r="F31" s="15">
        <v>0.00716</v>
      </c>
      <c r="G31" s="15">
        <v>0.00678</v>
      </c>
      <c r="H31" s="15">
        <v>0.00622</v>
      </c>
      <c r="I31" s="15">
        <v>0.00577</v>
      </c>
      <c r="J31" s="15">
        <v>0.00511</v>
      </c>
      <c r="K31" s="16">
        <v>0.00445</v>
      </c>
      <c r="L31" s="16">
        <v>0.00366</v>
      </c>
      <c r="M31" s="16">
        <v>0.00286</v>
      </c>
      <c r="N31" s="16">
        <v>0.00196</v>
      </c>
    </row>
    <row r="32" spans="1:14" ht="11.25">
      <c r="A32" s="24">
        <f t="shared" si="1"/>
        <v>115</v>
      </c>
      <c r="B32" s="15">
        <v>0.00879</v>
      </c>
      <c r="C32" s="15">
        <v>0.00881</v>
      </c>
      <c r="D32" s="15">
        <v>0.00873</v>
      </c>
      <c r="E32" s="15">
        <v>0.00854</v>
      </c>
      <c r="F32" s="15">
        <v>0.00824</v>
      </c>
      <c r="G32" s="15">
        <v>0.00786</v>
      </c>
      <c r="H32" s="15">
        <v>0.0073</v>
      </c>
      <c r="I32" s="15">
        <v>0.00685</v>
      </c>
      <c r="J32" s="15">
        <v>0.00619</v>
      </c>
      <c r="K32" s="16">
        <v>0.00553</v>
      </c>
      <c r="L32" s="16">
        <v>0.00474</v>
      </c>
      <c r="M32" s="16">
        <v>0.00394</v>
      </c>
      <c r="N32" s="16">
        <v>0.00304</v>
      </c>
    </row>
    <row r="33" spans="1:14" ht="12" thickBot="1">
      <c r="A33" s="25">
        <f t="shared" si="1"/>
        <v>120</v>
      </c>
      <c r="B33" s="19">
        <v>0.01004</v>
      </c>
      <c r="C33" s="19">
        <v>0.01006</v>
      </c>
      <c r="D33" s="19">
        <v>0.00998</v>
      </c>
      <c r="E33" s="19">
        <v>0.00979</v>
      </c>
      <c r="F33" s="19">
        <v>0.00949</v>
      </c>
      <c r="G33" s="19">
        <v>0.00911</v>
      </c>
      <c r="H33" s="19">
        <v>0.00855</v>
      </c>
      <c r="I33" s="19">
        <v>0.0081</v>
      </c>
      <c r="J33" s="19">
        <v>0.00744</v>
      </c>
      <c r="K33" s="20">
        <v>0.00678</v>
      </c>
      <c r="L33" s="20">
        <v>0.00599</v>
      </c>
      <c r="M33" s="20">
        <v>0.00519</v>
      </c>
      <c r="N33" s="20">
        <v>0.00429</v>
      </c>
    </row>
    <row r="34" spans="1:14" ht="11.25">
      <c r="A34" s="24">
        <f t="shared" si="1"/>
        <v>125</v>
      </c>
      <c r="B34" s="15">
        <v>0.01111</v>
      </c>
      <c r="C34" s="15">
        <v>0.0113</v>
      </c>
      <c r="D34" s="15">
        <v>0.01105</v>
      </c>
      <c r="E34" s="15">
        <v>0.01086</v>
      </c>
      <c r="F34" s="15">
        <v>0.01056</v>
      </c>
      <c r="G34" s="15">
        <v>0.01018</v>
      </c>
      <c r="H34" s="15">
        <v>0.00962</v>
      </c>
      <c r="I34" s="15">
        <v>0.00917</v>
      </c>
      <c r="J34" s="15">
        <v>0.00851</v>
      </c>
      <c r="K34" s="16">
        <v>0.00785</v>
      </c>
      <c r="L34" s="16">
        <v>0.00706</v>
      </c>
      <c r="M34" s="16">
        <v>0.00625</v>
      </c>
      <c r="N34" s="16">
        <v>0.00536</v>
      </c>
    </row>
    <row r="35" spans="1:14" ht="11.25">
      <c r="A35" s="24">
        <f t="shared" si="1"/>
        <v>130</v>
      </c>
      <c r="B35" s="15">
        <v>0.01236</v>
      </c>
      <c r="C35" s="15">
        <v>0.01238</v>
      </c>
      <c r="D35" s="15">
        <v>0.0123</v>
      </c>
      <c r="E35" s="15">
        <v>0.01211</v>
      </c>
      <c r="F35" s="15">
        <v>0.01181</v>
      </c>
      <c r="G35" s="15">
        <v>0.01143</v>
      </c>
      <c r="H35" s="15">
        <v>0.01087</v>
      </c>
      <c r="I35" s="15">
        <v>0.01042</v>
      </c>
      <c r="J35" s="15">
        <v>0.00976</v>
      </c>
      <c r="K35" s="16">
        <v>0.0091</v>
      </c>
      <c r="L35" s="16">
        <v>0.00831</v>
      </c>
      <c r="M35" s="16">
        <v>0.00751</v>
      </c>
      <c r="N35" s="16">
        <v>0.00661</v>
      </c>
    </row>
    <row r="36" spans="1:14" ht="11.25">
      <c r="A36" s="24">
        <f t="shared" si="1"/>
        <v>135</v>
      </c>
      <c r="B36" s="15">
        <v>0.01368</v>
      </c>
      <c r="C36" s="15">
        <v>0.0137</v>
      </c>
      <c r="D36" s="15">
        <v>0.03162</v>
      </c>
      <c r="E36" s="15">
        <v>0.01342</v>
      </c>
      <c r="F36" s="15">
        <v>0.01313</v>
      </c>
      <c r="G36" s="15">
        <v>0.01275</v>
      </c>
      <c r="H36" s="15">
        <v>0.01219</v>
      </c>
      <c r="I36" s="15">
        <v>0.01174</v>
      </c>
      <c r="J36" s="15">
        <v>0.01108</v>
      </c>
      <c r="K36" s="16">
        <v>0.01042</v>
      </c>
      <c r="L36" s="16">
        <v>0.00963</v>
      </c>
      <c r="M36" s="16">
        <v>0.00883</v>
      </c>
      <c r="N36" s="16">
        <v>0.00793</v>
      </c>
    </row>
    <row r="37" spans="1:14" ht="11.25">
      <c r="A37" s="24">
        <f t="shared" si="1"/>
        <v>140</v>
      </c>
      <c r="B37" s="15">
        <v>0.01501</v>
      </c>
      <c r="C37" s="15">
        <v>0.01503</v>
      </c>
      <c r="D37" s="15">
        <v>0.01495</v>
      </c>
      <c r="E37" s="15">
        <v>0.01476</v>
      </c>
      <c r="F37" s="15">
        <v>0.01446</v>
      </c>
      <c r="G37" s="15">
        <v>0.01408</v>
      </c>
      <c r="H37" s="15">
        <v>0.01352</v>
      </c>
      <c r="I37" s="15">
        <v>0.01307</v>
      </c>
      <c r="J37" s="15">
        <v>0.01241</v>
      </c>
      <c r="K37" s="16">
        <v>0.01175</v>
      </c>
      <c r="L37" s="16">
        <v>0.01096</v>
      </c>
      <c r="M37" s="16">
        <v>0.01016</v>
      </c>
      <c r="N37" s="16">
        <v>0.00926</v>
      </c>
    </row>
    <row r="38" spans="1:14" ht="12" thickBot="1">
      <c r="A38" s="25">
        <f t="shared" si="1"/>
        <v>145</v>
      </c>
      <c r="B38" s="19">
        <v>0.01643</v>
      </c>
      <c r="C38" s="19">
        <v>0.01645</v>
      </c>
      <c r="D38" s="19">
        <v>0.01637</v>
      </c>
      <c r="E38" s="19">
        <v>0.01618</v>
      </c>
      <c r="F38" s="19">
        <v>0.01588</v>
      </c>
      <c r="G38" s="19">
        <v>0.0155</v>
      </c>
      <c r="H38" s="19">
        <v>0.01494</v>
      </c>
      <c r="I38" s="19">
        <v>0.01449</v>
      </c>
      <c r="J38" s="19">
        <v>0.01383</v>
      </c>
      <c r="K38" s="20">
        <v>0.01317</v>
      </c>
      <c r="L38" s="20">
        <v>0.01238</v>
      </c>
      <c r="M38" s="20">
        <v>0.01158</v>
      </c>
      <c r="N38" s="20">
        <v>0.01068</v>
      </c>
    </row>
    <row r="39" spans="1:14" ht="11.25">
      <c r="A39" s="24">
        <f t="shared" si="1"/>
        <v>150</v>
      </c>
      <c r="B39" s="15">
        <v>0.01787</v>
      </c>
      <c r="C39" s="15">
        <v>0.01787</v>
      </c>
      <c r="D39" s="15">
        <v>0.01779</v>
      </c>
      <c r="E39" s="15">
        <v>0.0176</v>
      </c>
      <c r="F39" s="15">
        <v>0.0173</v>
      </c>
      <c r="G39" s="15">
        <v>0.01692</v>
      </c>
      <c r="H39" s="15">
        <v>0.01636</v>
      </c>
      <c r="I39" s="15">
        <v>0.01591</v>
      </c>
      <c r="J39" s="15">
        <v>0.01525</v>
      </c>
      <c r="K39" s="16">
        <v>0.01459</v>
      </c>
      <c r="L39" s="16">
        <v>0.0133</v>
      </c>
      <c r="M39" s="16">
        <v>0.013</v>
      </c>
      <c r="N39" s="16">
        <v>0.0121</v>
      </c>
    </row>
    <row r="40" spans="1:14" ht="11.25">
      <c r="A40" s="24">
        <f t="shared" si="1"/>
        <v>155</v>
      </c>
      <c r="B40" s="15">
        <v>0.01937</v>
      </c>
      <c r="C40" s="15">
        <v>0.01939</v>
      </c>
      <c r="D40" s="15">
        <v>0.01931</v>
      </c>
      <c r="E40" s="15">
        <v>0.01912</v>
      </c>
      <c r="F40" s="15">
        <v>0.01882</v>
      </c>
      <c r="G40" s="15">
        <v>0.01844</v>
      </c>
      <c r="H40" s="15">
        <v>0.01788</v>
      </c>
      <c r="I40" s="15">
        <v>0.01743</v>
      </c>
      <c r="J40" s="15">
        <v>0.01677</v>
      </c>
      <c r="K40" s="16">
        <v>0.01611</v>
      </c>
      <c r="L40" s="16">
        <v>0.01532</v>
      </c>
      <c r="M40" s="16">
        <v>0.01452</v>
      </c>
      <c r="N40" s="16">
        <v>0.01362</v>
      </c>
    </row>
    <row r="41" spans="1:14" ht="11.25">
      <c r="A41" s="24">
        <f t="shared" si="1"/>
        <v>160</v>
      </c>
      <c r="B41" s="15">
        <v>0.02092</v>
      </c>
      <c r="C41" s="15">
        <v>0.02094</v>
      </c>
      <c r="D41" s="15">
        <v>0.02086</v>
      </c>
      <c r="E41" s="15">
        <v>0.02067</v>
      </c>
      <c r="F41" s="15">
        <v>0.02037</v>
      </c>
      <c r="G41" s="15">
        <v>0.01999</v>
      </c>
      <c r="H41" s="15">
        <v>0.01943</v>
      </c>
      <c r="I41" s="15">
        <v>0.01877</v>
      </c>
      <c r="J41" s="15">
        <v>0.01811</v>
      </c>
      <c r="K41" s="16">
        <v>0.01732</v>
      </c>
      <c r="L41" s="16">
        <v>0.01652</v>
      </c>
      <c r="M41" s="16">
        <v>0.01572</v>
      </c>
      <c r="N41" s="16">
        <v>0.01482</v>
      </c>
    </row>
    <row r="42" spans="1:14" ht="11.25">
      <c r="A42" s="24">
        <f t="shared" si="1"/>
        <v>165</v>
      </c>
      <c r="B42" s="15">
        <v>0.02252</v>
      </c>
      <c r="C42" s="15">
        <v>0.02254</v>
      </c>
      <c r="D42" s="15">
        <v>0.02246</v>
      </c>
      <c r="E42" s="15">
        <v>0.02227</v>
      </c>
      <c r="F42" s="15">
        <v>0.01297</v>
      </c>
      <c r="G42" s="15">
        <v>0.02159</v>
      </c>
      <c r="H42" s="15">
        <v>0.02103</v>
      </c>
      <c r="I42" s="15">
        <v>0.02058</v>
      </c>
      <c r="J42" s="15">
        <v>0.01992</v>
      </c>
      <c r="K42" s="16">
        <v>0.01926</v>
      </c>
      <c r="L42" s="16">
        <v>0.01847</v>
      </c>
      <c r="M42" s="16">
        <v>0.01767</v>
      </c>
      <c r="N42" s="16">
        <v>0.01677</v>
      </c>
    </row>
    <row r="43" spans="1:14" ht="12" thickBot="1">
      <c r="A43" s="25">
        <f t="shared" si="1"/>
        <v>170</v>
      </c>
      <c r="B43" s="19">
        <v>0.02418</v>
      </c>
      <c r="C43" s="19">
        <v>0.0242</v>
      </c>
      <c r="D43" s="19">
        <v>0.02412</v>
      </c>
      <c r="E43" s="19">
        <v>0.02393</v>
      </c>
      <c r="F43" s="19">
        <v>0.02363</v>
      </c>
      <c r="G43" s="19">
        <v>0.02325</v>
      </c>
      <c r="H43" s="19">
        <v>0.02269</v>
      </c>
      <c r="I43" s="19">
        <v>0.02224</v>
      </c>
      <c r="J43" s="19">
        <v>0.02158</v>
      </c>
      <c r="K43" s="20">
        <v>0.02092</v>
      </c>
      <c r="L43" s="20">
        <v>0.02013</v>
      </c>
      <c r="M43" s="20">
        <v>0.01933</v>
      </c>
      <c r="N43" s="20">
        <v>0.01843</v>
      </c>
    </row>
    <row r="44" spans="1:14" ht="11.25">
      <c r="A44" s="24">
        <f t="shared" si="1"/>
        <v>175</v>
      </c>
      <c r="B44" s="15">
        <v>0.02588</v>
      </c>
      <c r="C44" s="15">
        <v>0.0259</v>
      </c>
      <c r="D44" s="15">
        <v>0.02582</v>
      </c>
      <c r="E44" s="15">
        <v>0.02563</v>
      </c>
      <c r="F44" s="15">
        <v>0.02533</v>
      </c>
      <c r="G44" s="15">
        <v>0.02495</v>
      </c>
      <c r="H44" s="15">
        <v>0.02439</v>
      </c>
      <c r="I44" s="15">
        <v>0.02394</v>
      </c>
      <c r="J44" s="15">
        <v>0.02328</v>
      </c>
      <c r="K44" s="16">
        <v>0.02262</v>
      </c>
      <c r="L44" s="16">
        <v>0.02183</v>
      </c>
      <c r="M44" s="16">
        <v>0.02103</v>
      </c>
      <c r="N44" s="16">
        <v>0.02013</v>
      </c>
    </row>
    <row r="45" spans="1:14" ht="11.25">
      <c r="A45" s="24">
        <f t="shared" si="1"/>
        <v>180</v>
      </c>
      <c r="B45" s="15">
        <v>0.02763</v>
      </c>
      <c r="C45" s="15">
        <v>0.02765</v>
      </c>
      <c r="D45" s="15">
        <v>0.02757</v>
      </c>
      <c r="E45" s="15">
        <v>0.02738</v>
      </c>
      <c r="F45" s="15">
        <v>0.02708</v>
      </c>
      <c r="G45" s="15">
        <v>0.0267</v>
      </c>
      <c r="H45" s="15">
        <v>0.02614</v>
      </c>
      <c r="I45" s="15">
        <v>0.02569</v>
      </c>
      <c r="J45" s="15">
        <v>0.02503</v>
      </c>
      <c r="K45" s="16">
        <v>0.02437</v>
      </c>
      <c r="L45" s="16">
        <v>0.02358</v>
      </c>
      <c r="M45" s="16">
        <v>0.02278</v>
      </c>
      <c r="N45" s="16">
        <v>0.02188</v>
      </c>
    </row>
    <row r="46" spans="1:14" ht="11.25">
      <c r="A46" s="24">
        <f t="shared" si="1"/>
        <v>185</v>
      </c>
      <c r="B46" s="15">
        <v>0.02941</v>
      </c>
      <c r="C46" s="15">
        <v>0.02943</v>
      </c>
      <c r="D46" s="15">
        <v>0.02935</v>
      </c>
      <c r="E46" s="15">
        <v>0.02916</v>
      </c>
      <c r="F46" s="15">
        <v>0.02886</v>
      </c>
      <c r="G46" s="15">
        <v>0.02848</v>
      </c>
      <c r="H46" s="15">
        <v>0.02792</v>
      </c>
      <c r="I46" s="15">
        <v>0.02747</v>
      </c>
      <c r="J46" s="15">
        <v>0.02681</v>
      </c>
      <c r="K46" s="16">
        <v>0.02615</v>
      </c>
      <c r="L46" s="16">
        <v>0.02536</v>
      </c>
      <c r="M46" s="16">
        <v>0.02456</v>
      </c>
      <c r="N46" s="16">
        <v>0.02366</v>
      </c>
    </row>
    <row r="47" spans="1:14" ht="11.25">
      <c r="A47" s="24">
        <f t="shared" si="1"/>
        <v>190</v>
      </c>
      <c r="B47" s="15">
        <v>0.03127</v>
      </c>
      <c r="C47" s="15">
        <v>0.03129</v>
      </c>
      <c r="D47" s="15">
        <v>0.03121</v>
      </c>
      <c r="E47" s="15">
        <v>0.03102</v>
      </c>
      <c r="F47" s="15">
        <v>0.03072</v>
      </c>
      <c r="G47" s="15">
        <v>0.03034</v>
      </c>
      <c r="H47" s="15">
        <v>0.02978</v>
      </c>
      <c r="I47" s="15">
        <v>0.02933</v>
      </c>
      <c r="J47" s="15">
        <v>0.02867</v>
      </c>
      <c r="K47" s="16">
        <v>0.02801</v>
      </c>
      <c r="L47" s="16">
        <v>0.02722</v>
      </c>
      <c r="M47" s="16">
        <v>0.02642</v>
      </c>
      <c r="N47" s="16">
        <v>0.02552</v>
      </c>
    </row>
    <row r="48" spans="1:14" ht="12" thickBot="1">
      <c r="A48" s="25">
        <f t="shared" si="1"/>
        <v>195</v>
      </c>
      <c r="B48" s="19">
        <v>0.03314</v>
      </c>
      <c r="C48" s="19">
        <v>0.03316</v>
      </c>
      <c r="D48" s="19">
        <v>0.03308</v>
      </c>
      <c r="E48" s="19">
        <v>0.03289</v>
      </c>
      <c r="F48" s="19">
        <v>0.03259</v>
      </c>
      <c r="G48" s="19">
        <v>0.03221</v>
      </c>
      <c r="H48" s="19">
        <v>0.03165</v>
      </c>
      <c r="I48" s="19">
        <v>0.0312</v>
      </c>
      <c r="J48" s="19">
        <v>0.03054</v>
      </c>
      <c r="K48" s="20">
        <v>0.02988</v>
      </c>
      <c r="L48" s="20">
        <v>0.02909</v>
      </c>
      <c r="M48" s="20">
        <v>0.02829</v>
      </c>
      <c r="N48" s="20">
        <v>0.02739</v>
      </c>
    </row>
    <row r="49" spans="1:14" ht="11.25">
      <c r="A49" s="24">
        <f t="shared" si="1"/>
        <v>200</v>
      </c>
      <c r="B49" s="15">
        <v>0.0351</v>
      </c>
      <c r="C49" s="15">
        <v>0.03512</v>
      </c>
      <c r="D49" s="15">
        <v>0.03504</v>
      </c>
      <c r="E49" s="15">
        <v>0.03485</v>
      </c>
      <c r="F49" s="15">
        <v>0.03455</v>
      </c>
      <c r="G49" s="15">
        <v>0.03417</v>
      </c>
      <c r="H49" s="15">
        <v>0.03361</v>
      </c>
      <c r="I49" s="15">
        <v>0.03316</v>
      </c>
      <c r="J49" s="15">
        <v>0.0325</v>
      </c>
      <c r="K49" s="16">
        <v>0.03184</v>
      </c>
      <c r="L49" s="16">
        <v>0.03105</v>
      </c>
      <c r="M49" s="16">
        <v>0.03025</v>
      </c>
      <c r="N49" s="16">
        <v>0.02935</v>
      </c>
    </row>
    <row r="50" spans="1:14" ht="11.25">
      <c r="A50" s="24">
        <f t="shared" si="1"/>
        <v>205</v>
      </c>
      <c r="B50" s="15">
        <v>0.03707</v>
      </c>
      <c r="C50" s="15">
        <v>0.03709</v>
      </c>
      <c r="D50" s="15">
        <v>0.03701</v>
      </c>
      <c r="E50" s="15">
        <v>0.03682</v>
      </c>
      <c r="F50" s="15">
        <v>0.03652</v>
      </c>
      <c r="G50" s="15">
        <v>0.03614</v>
      </c>
      <c r="H50" s="15">
        <v>0.03558</v>
      </c>
      <c r="I50" s="15">
        <v>0.03513</v>
      </c>
      <c r="J50" s="15">
        <v>0.03447</v>
      </c>
      <c r="K50" s="16">
        <v>0.03381</v>
      </c>
      <c r="L50" s="16">
        <v>0.03302</v>
      </c>
      <c r="M50" s="16">
        <v>0.03222</v>
      </c>
      <c r="N50" s="16">
        <v>0.03132</v>
      </c>
    </row>
    <row r="51" spans="1:14" ht="11.25">
      <c r="A51" s="24">
        <f t="shared" si="1"/>
        <v>210</v>
      </c>
      <c r="B51" s="15">
        <v>0.03911</v>
      </c>
      <c r="C51" s="15">
        <v>0.03913</v>
      </c>
      <c r="D51" s="15">
        <v>0.03905</v>
      </c>
      <c r="E51" s="15">
        <v>0.03885</v>
      </c>
      <c r="F51" s="15">
        <v>0.03856</v>
      </c>
      <c r="G51" s="15">
        <v>0.03818</v>
      </c>
      <c r="H51" s="15">
        <v>0.03762</v>
      </c>
      <c r="I51" s="15">
        <v>0.03717</v>
      </c>
      <c r="J51" s="15">
        <v>0.03651</v>
      </c>
      <c r="K51" s="16">
        <v>0.03585</v>
      </c>
      <c r="L51" s="16">
        <v>0.03506</v>
      </c>
      <c r="M51" s="16">
        <v>0.03426</v>
      </c>
      <c r="N51" s="16">
        <v>0.03336</v>
      </c>
    </row>
    <row r="52" spans="1:14" ht="11.25">
      <c r="A52" s="24">
        <f t="shared" si="1"/>
        <v>215</v>
      </c>
      <c r="B52" s="15">
        <v>0.0412</v>
      </c>
      <c r="C52" s="15">
        <v>0.04122</v>
      </c>
      <c r="D52" s="15">
        <v>0.04114</v>
      </c>
      <c r="E52" s="15">
        <v>0.04095</v>
      </c>
      <c r="F52" s="15">
        <v>0.04065</v>
      </c>
      <c r="G52" s="15">
        <v>0.04027</v>
      </c>
      <c r="H52" s="15">
        <v>0.03971</v>
      </c>
      <c r="I52" s="15">
        <v>0.03926</v>
      </c>
      <c r="J52" s="15">
        <v>0.0386</v>
      </c>
      <c r="K52" s="16">
        <v>0.03794</v>
      </c>
      <c r="L52" s="16">
        <v>0.03715</v>
      </c>
      <c r="M52" s="16">
        <v>0.03635</v>
      </c>
      <c r="N52" s="16">
        <v>0.03545</v>
      </c>
    </row>
    <row r="53" spans="1:14" ht="12" thickBot="1">
      <c r="A53" s="25">
        <f t="shared" si="1"/>
        <v>220</v>
      </c>
      <c r="B53" s="19">
        <v>0.04335</v>
      </c>
      <c r="C53" s="19">
        <v>0.04337</v>
      </c>
      <c r="D53" s="19">
        <v>0.04329</v>
      </c>
      <c r="E53" s="19">
        <v>0.0431</v>
      </c>
      <c r="F53" s="19">
        <v>0.0428</v>
      </c>
      <c r="G53" s="19">
        <v>0.04242</v>
      </c>
      <c r="H53" s="19">
        <v>0.04186</v>
      </c>
      <c r="I53" s="19">
        <v>0.04141</v>
      </c>
      <c r="J53" s="19">
        <v>0.04075</v>
      </c>
      <c r="K53" s="20">
        <v>0.04009</v>
      </c>
      <c r="L53" s="20">
        <v>0.0393</v>
      </c>
      <c r="M53" s="20">
        <v>0.0385</v>
      </c>
      <c r="N53" s="20">
        <v>0.0376</v>
      </c>
    </row>
    <row r="54" spans="1:14" ht="11.25">
      <c r="A54" s="24">
        <f t="shared" si="1"/>
        <v>225</v>
      </c>
      <c r="B54" s="15">
        <v>0.04549</v>
      </c>
      <c r="C54" s="15">
        <v>0.04551</v>
      </c>
      <c r="D54" s="15">
        <v>0.04543</v>
      </c>
      <c r="E54" s="15">
        <v>0.04524</v>
      </c>
      <c r="F54" s="15">
        <v>0.04494</v>
      </c>
      <c r="G54" s="15">
        <v>0.04456</v>
      </c>
      <c r="H54" s="15">
        <v>0.044</v>
      </c>
      <c r="I54" s="15">
        <v>0.04355</v>
      </c>
      <c r="J54" s="15">
        <v>0.04289</v>
      </c>
      <c r="K54" s="16">
        <v>0.04223</v>
      </c>
      <c r="L54" s="16">
        <v>0.04144</v>
      </c>
      <c r="M54" s="16">
        <v>0.04064</v>
      </c>
      <c r="N54" s="16">
        <v>0.03974</v>
      </c>
    </row>
    <row r="55" spans="1:14" ht="11.25">
      <c r="A55" s="24">
        <f t="shared" si="1"/>
        <v>230</v>
      </c>
      <c r="B55" s="15">
        <v>0.04762</v>
      </c>
      <c r="C55" s="15">
        <v>0.04764</v>
      </c>
      <c r="D55" s="15">
        <v>0.04756</v>
      </c>
      <c r="E55" s="15">
        <v>0.04737</v>
      </c>
      <c r="F55" s="15">
        <v>0.04707</v>
      </c>
      <c r="G55" s="15">
        <v>0.04669</v>
      </c>
      <c r="H55" s="15">
        <v>0.04613</v>
      </c>
      <c r="I55" s="15">
        <v>0.04568</v>
      </c>
      <c r="J55" s="15">
        <v>0.04502</v>
      </c>
      <c r="K55" s="16">
        <v>0.04436</v>
      </c>
      <c r="L55" s="16">
        <v>0.04357</v>
      </c>
      <c r="M55" s="16">
        <v>0.04277</v>
      </c>
      <c r="N55" s="16">
        <v>0.04187</v>
      </c>
    </row>
    <row r="56" spans="1:14" ht="11.25">
      <c r="A56" s="24">
        <f t="shared" si="1"/>
        <v>235</v>
      </c>
      <c r="B56" s="15">
        <v>0.04991</v>
      </c>
      <c r="C56" s="15">
        <v>0.04993</v>
      </c>
      <c r="D56" s="15">
        <v>0.04985</v>
      </c>
      <c r="E56" s="15">
        <v>0.04966</v>
      </c>
      <c r="F56" s="15">
        <v>0.04936</v>
      </c>
      <c r="G56" s="15">
        <v>0.04898</v>
      </c>
      <c r="H56" s="15">
        <v>0.04812</v>
      </c>
      <c r="I56" s="15">
        <v>0.04797</v>
      </c>
      <c r="J56" s="15">
        <v>0.04731</v>
      </c>
      <c r="K56" s="16">
        <v>0.04665</v>
      </c>
      <c r="L56" s="16">
        <v>0.04586</v>
      </c>
      <c r="M56" s="16">
        <v>0.04506</v>
      </c>
      <c r="N56" s="16">
        <v>0.04416</v>
      </c>
    </row>
    <row r="57" spans="1:14" ht="12" thickBot="1">
      <c r="A57" s="25">
        <f t="shared" si="1"/>
        <v>240</v>
      </c>
      <c r="B57" s="26">
        <v>0.0522</v>
      </c>
      <c r="C57" s="26">
        <v>0.05222</v>
      </c>
      <c r="D57" s="26">
        <v>0.05214</v>
      </c>
      <c r="E57" s="26">
        <v>0.05195</v>
      </c>
      <c r="F57" s="26">
        <v>0.05165</v>
      </c>
      <c r="G57" s="26">
        <v>0.05127</v>
      </c>
      <c r="H57" s="26">
        <v>0.05071</v>
      </c>
      <c r="I57" s="26">
        <v>0.05026</v>
      </c>
      <c r="J57" s="26">
        <v>0.0496</v>
      </c>
      <c r="K57" s="27">
        <v>0.04894</v>
      </c>
      <c r="L57" s="27">
        <v>0.04815</v>
      </c>
      <c r="M57" s="27">
        <v>0.04735</v>
      </c>
      <c r="N57" s="27">
        <v>0.04645</v>
      </c>
    </row>
    <row r="58" spans="1:10" ht="11.25">
      <c r="A58" s="28"/>
      <c r="B58" s="29"/>
      <c r="C58" s="30"/>
      <c r="D58" s="31"/>
      <c r="E58" s="31"/>
      <c r="F58" s="29"/>
      <c r="G58" s="32"/>
      <c r="H58" s="31"/>
      <c r="I58" s="33"/>
      <c r="J58" s="31"/>
    </row>
    <row r="59" spans="1:10" ht="11.25">
      <c r="A59" s="28"/>
      <c r="B59" s="29"/>
      <c r="C59" s="30"/>
      <c r="D59" s="31"/>
      <c r="E59" s="31"/>
      <c r="F59" s="29"/>
      <c r="G59" s="32"/>
      <c r="H59" s="31"/>
      <c r="I59" s="33"/>
      <c r="J59" s="31"/>
    </row>
    <row r="60" spans="1:7" ht="17.25" customHeight="1" thickBot="1">
      <c r="A60" s="121" t="s">
        <v>9</v>
      </c>
      <c r="B60" s="122"/>
      <c r="C60" s="34"/>
      <c r="D60" s="33"/>
      <c r="E60" s="33"/>
      <c r="F60" s="33"/>
      <c r="G60" s="32"/>
    </row>
    <row r="61" spans="1:12" ht="75" customHeight="1" thickBot="1">
      <c r="A61" s="102" t="s">
        <v>16</v>
      </c>
      <c r="B61" s="125" t="s">
        <v>17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7"/>
    </row>
    <row r="62" spans="1:12" ht="12" thickBot="1">
      <c r="A62" s="35" t="s">
        <v>10</v>
      </c>
      <c r="B62" s="97">
        <v>5</v>
      </c>
      <c r="C62" s="36">
        <v>10</v>
      </c>
      <c r="D62" s="36">
        <v>12</v>
      </c>
      <c r="E62" s="36">
        <v>15</v>
      </c>
      <c r="F62" s="36">
        <v>20</v>
      </c>
      <c r="G62" s="36">
        <v>25</v>
      </c>
      <c r="H62" s="36">
        <v>30</v>
      </c>
      <c r="I62" s="36">
        <v>35</v>
      </c>
      <c r="J62" s="36">
        <v>40</v>
      </c>
      <c r="K62" s="36">
        <v>45</v>
      </c>
      <c r="L62" s="36">
        <v>50</v>
      </c>
    </row>
    <row r="63" spans="1:12" ht="12" thickBot="1">
      <c r="A63" s="37">
        <v>30</v>
      </c>
      <c r="B63" s="98">
        <v>0.56</v>
      </c>
      <c r="C63" s="37">
        <v>0.477</v>
      </c>
      <c r="D63" s="37">
        <v>0.403</v>
      </c>
      <c r="E63" s="37">
        <v>0.336</v>
      </c>
      <c r="F63" s="37">
        <v>0.224</v>
      </c>
      <c r="G63" s="37">
        <v>0.112</v>
      </c>
      <c r="H63" s="38"/>
      <c r="I63" s="38"/>
      <c r="J63" s="38"/>
      <c r="K63" s="38"/>
      <c r="L63" s="38"/>
    </row>
    <row r="64" spans="1:15" ht="12.75" customHeight="1" thickBot="1">
      <c r="A64" s="37">
        <v>40</v>
      </c>
      <c r="B64" s="98">
        <v>0.64</v>
      </c>
      <c r="C64" s="37">
        <v>0.548</v>
      </c>
      <c r="D64" s="37">
        <v>0.512</v>
      </c>
      <c r="E64" s="37">
        <v>0.457</v>
      </c>
      <c r="F64" s="37">
        <v>0.366</v>
      </c>
      <c r="G64" s="37">
        <v>0.274</v>
      </c>
      <c r="H64" s="38">
        <v>0.183</v>
      </c>
      <c r="I64" s="38">
        <v>0.091</v>
      </c>
      <c r="J64" s="38"/>
      <c r="K64" s="38"/>
      <c r="L64" s="38"/>
      <c r="M64" s="133" t="s">
        <v>31</v>
      </c>
      <c r="N64" s="134"/>
      <c r="O64" s="135"/>
    </row>
    <row r="65" spans="1:15" ht="11.25">
      <c r="A65" s="37">
        <v>50</v>
      </c>
      <c r="B65" s="99">
        <v>0.696</v>
      </c>
      <c r="C65" s="39">
        <v>0.618</v>
      </c>
      <c r="D65" s="39">
        <v>0.587</v>
      </c>
      <c r="E65" s="39">
        <v>0.541</v>
      </c>
      <c r="F65" s="39">
        <v>0.464</v>
      </c>
      <c r="G65" s="39">
        <v>0.386</v>
      </c>
      <c r="H65" s="38">
        <v>0.309</v>
      </c>
      <c r="I65" s="38">
        <v>0.232</v>
      </c>
      <c r="J65" s="38">
        <v>0.155</v>
      </c>
      <c r="K65" s="38">
        <v>0.078</v>
      </c>
      <c r="L65" s="38"/>
      <c r="M65" s="42"/>
      <c r="N65" s="43"/>
      <c r="O65" s="44"/>
    </row>
    <row r="66" spans="1:15" ht="12" thickBot="1">
      <c r="A66" s="37">
        <v>60</v>
      </c>
      <c r="B66" s="99">
        <v>0.736</v>
      </c>
      <c r="C66" s="39">
        <v>0.669</v>
      </c>
      <c r="D66" s="39">
        <v>0.643</v>
      </c>
      <c r="E66" s="39">
        <v>0.602</v>
      </c>
      <c r="F66" s="39">
        <v>0.59</v>
      </c>
      <c r="G66" s="39">
        <v>0.469</v>
      </c>
      <c r="H66" s="38">
        <v>0.402</v>
      </c>
      <c r="I66" s="38">
        <v>0.335</v>
      </c>
      <c r="J66" s="38">
        <v>0.268</v>
      </c>
      <c r="K66" s="38">
        <v>0.201</v>
      </c>
      <c r="L66" s="38">
        <v>0.134</v>
      </c>
      <c r="M66" s="128" t="s">
        <v>13</v>
      </c>
      <c r="N66" s="129" t="s">
        <v>11</v>
      </c>
      <c r="O66" s="130"/>
    </row>
    <row r="67" spans="1:15" ht="11.25">
      <c r="A67" s="37">
        <v>70</v>
      </c>
      <c r="B67" s="99">
        <v>0.767</v>
      </c>
      <c r="C67" s="39">
        <v>0.708</v>
      </c>
      <c r="D67" s="39">
        <v>0.685</v>
      </c>
      <c r="E67" s="39">
        <v>0.649</v>
      </c>
      <c r="F67" s="39">
        <v>0.634</v>
      </c>
      <c r="G67" s="39">
        <v>0.531</v>
      </c>
      <c r="H67" s="38">
        <v>0.472</v>
      </c>
      <c r="I67" s="38">
        <v>0.413</v>
      </c>
      <c r="J67" s="38">
        <v>0.354</v>
      </c>
      <c r="K67" s="38">
        <v>0.295</v>
      </c>
      <c r="L67" s="38">
        <v>0.236</v>
      </c>
      <c r="M67" s="128"/>
      <c r="N67" s="131" t="s">
        <v>12</v>
      </c>
      <c r="O67" s="132"/>
    </row>
    <row r="68" spans="1:15" ht="11.25">
      <c r="A68" s="37">
        <v>80</v>
      </c>
      <c r="B68" s="99">
        <v>0.792</v>
      </c>
      <c r="C68" s="39">
        <v>0.739</v>
      </c>
      <c r="D68" s="39">
        <v>0.718</v>
      </c>
      <c r="E68" s="39">
        <v>0.686</v>
      </c>
      <c r="F68" s="39">
        <v>0.669</v>
      </c>
      <c r="G68" s="39">
        <v>0.581</v>
      </c>
      <c r="H68" s="38">
        <v>0.528</v>
      </c>
      <c r="I68" s="38">
        <v>0.475</v>
      </c>
      <c r="J68" s="38">
        <v>0.422</v>
      </c>
      <c r="K68" s="38">
        <v>0.37</v>
      </c>
      <c r="L68" s="38">
        <v>0.317</v>
      </c>
      <c r="M68" s="42"/>
      <c r="N68" s="43"/>
      <c r="O68" s="44"/>
    </row>
    <row r="69" spans="1:15" ht="11.25">
      <c r="A69" s="37">
        <v>90</v>
      </c>
      <c r="B69" s="99">
        <v>0.812</v>
      </c>
      <c r="C69" s="39">
        <v>0.764</v>
      </c>
      <c r="D69" s="39">
        <v>0.745</v>
      </c>
      <c r="E69" s="39">
        <v>0.716</v>
      </c>
      <c r="F69" s="39">
        <v>0.698</v>
      </c>
      <c r="G69" s="39">
        <v>0.621</v>
      </c>
      <c r="H69" s="38">
        <v>0.573</v>
      </c>
      <c r="I69" s="38">
        <v>0.525</v>
      </c>
      <c r="J69" s="38">
        <v>0.478</v>
      </c>
      <c r="K69" s="38">
        <v>0.43</v>
      </c>
      <c r="L69" s="38">
        <v>0.382</v>
      </c>
      <c r="M69" s="42" t="s">
        <v>14</v>
      </c>
      <c r="N69" s="41">
        <f>A10</f>
        <v>30</v>
      </c>
      <c r="O69" s="44"/>
    </row>
    <row r="70" spans="1:15" ht="11.25">
      <c r="A70" s="37">
        <v>100</v>
      </c>
      <c r="B70" s="99">
        <v>0.828</v>
      </c>
      <c r="C70" s="39">
        <v>0.785</v>
      </c>
      <c r="D70" s="39">
        <v>0.767</v>
      </c>
      <c r="E70" s="39">
        <v>0.741</v>
      </c>
      <c r="F70" s="39">
        <v>0.723</v>
      </c>
      <c r="G70" s="39">
        <v>0.654</v>
      </c>
      <c r="H70" s="38">
        <v>0.61</v>
      </c>
      <c r="I70" s="38">
        <v>0.567</v>
      </c>
      <c r="J70" s="38">
        <v>0.523</v>
      </c>
      <c r="K70" s="38">
        <v>0.479</v>
      </c>
      <c r="L70" s="38">
        <v>0.436</v>
      </c>
      <c r="M70" s="42" t="s">
        <v>15</v>
      </c>
      <c r="N70" s="41">
        <f>A11</f>
        <v>60</v>
      </c>
      <c r="O70" s="44"/>
    </row>
    <row r="71" spans="1:15" ht="11.25">
      <c r="A71" s="37">
        <v>110</v>
      </c>
      <c r="B71" s="99">
        <v>0.842</v>
      </c>
      <c r="C71" s="39">
        <v>0.802</v>
      </c>
      <c r="D71" s="39">
        <v>0.786</v>
      </c>
      <c r="E71" s="39">
        <v>0.762</v>
      </c>
      <c r="F71" s="39">
        <v>0.723</v>
      </c>
      <c r="G71" s="39">
        <v>0.682</v>
      </c>
      <c r="H71" s="38">
        <v>0.642</v>
      </c>
      <c r="I71" s="38">
        <v>0.601</v>
      </c>
      <c r="J71" s="38">
        <v>0.561</v>
      </c>
      <c r="K71" s="38">
        <v>0.521</v>
      </c>
      <c r="L71" s="38">
        <v>0.481</v>
      </c>
      <c r="M71" s="42"/>
      <c r="N71" s="43"/>
      <c r="O71" s="44"/>
    </row>
    <row r="72" spans="1:15" ht="11.25">
      <c r="A72" s="37">
        <v>120</v>
      </c>
      <c r="B72" s="99">
        <v>0.854</v>
      </c>
      <c r="C72" s="39">
        <v>0.817</v>
      </c>
      <c r="D72" s="39">
        <v>0.802</v>
      </c>
      <c r="E72" s="39">
        <v>0.78</v>
      </c>
      <c r="F72" s="39">
        <v>0.742</v>
      </c>
      <c r="G72" s="39">
        <v>0.705</v>
      </c>
      <c r="H72" s="38">
        <v>0.668</v>
      </c>
      <c r="I72" s="38">
        <v>0.631</v>
      </c>
      <c r="J72" s="38">
        <v>0.594</v>
      </c>
      <c r="K72" s="38">
        <v>0.557</v>
      </c>
      <c r="L72" s="42">
        <v>0.52</v>
      </c>
      <c r="M72" s="118">
        <f>1-((N69+14.7)/(N70+14.7))</f>
        <v>0.40160642570281124</v>
      </c>
      <c r="N72" s="119"/>
      <c r="O72" s="120"/>
    </row>
    <row r="73" spans="1:15" ht="12" thickBot="1">
      <c r="A73" s="101">
        <v>125</v>
      </c>
      <c r="B73" s="100">
        <v>0.859</v>
      </c>
      <c r="C73" s="45">
        <v>0.823</v>
      </c>
      <c r="D73" s="45">
        <v>0.809</v>
      </c>
      <c r="E73" s="45">
        <v>0.787</v>
      </c>
      <c r="F73" s="45">
        <v>0.752</v>
      </c>
      <c r="G73" s="45">
        <v>0.716</v>
      </c>
      <c r="H73" s="46">
        <v>0.68</v>
      </c>
      <c r="I73" s="46">
        <v>0.644</v>
      </c>
      <c r="J73" s="46">
        <v>0.608</v>
      </c>
      <c r="K73" s="46">
        <v>0.573</v>
      </c>
      <c r="L73" s="46">
        <v>0.537</v>
      </c>
      <c r="M73" s="96"/>
      <c r="N73" s="94"/>
      <c r="O73" s="95"/>
    </row>
    <row r="74" spans="1:10" ht="11.25">
      <c r="A74" s="47"/>
      <c r="B74" s="48"/>
      <c r="C74" s="49"/>
      <c r="D74" s="50"/>
      <c r="E74" s="51"/>
      <c r="F74" s="48"/>
      <c r="G74" s="47"/>
      <c r="H74" s="48"/>
      <c r="I74" s="48"/>
      <c r="J74" s="50"/>
    </row>
    <row r="75" spans="1:10" ht="11.25">
      <c r="A75" s="47"/>
      <c r="B75" s="48"/>
      <c r="C75" s="49"/>
      <c r="D75" s="51"/>
      <c r="E75" s="51"/>
      <c r="F75" s="48"/>
      <c r="G75" s="47"/>
      <c r="H75" s="48"/>
      <c r="I75" s="48"/>
      <c r="J75" s="50"/>
    </row>
    <row r="76" spans="1:10" ht="11.25">
      <c r="A76" s="47"/>
      <c r="B76" s="48"/>
      <c r="C76" s="49"/>
      <c r="D76" s="51"/>
      <c r="E76" s="51"/>
      <c r="F76" s="48"/>
      <c r="G76" s="47"/>
      <c r="H76" s="48"/>
      <c r="I76" s="48"/>
      <c r="J76" s="50"/>
    </row>
    <row r="77" spans="1:10" ht="11.25">
      <c r="A77" s="47"/>
      <c r="B77" s="48"/>
      <c r="C77" s="49"/>
      <c r="D77" s="52"/>
      <c r="E77" s="52"/>
      <c r="F77" s="48"/>
      <c r="G77" s="47"/>
      <c r="H77" s="48"/>
      <c r="I77" s="48"/>
      <c r="J77" s="50"/>
    </row>
    <row r="78" spans="1:10" ht="11.25">
      <c r="A78" s="53"/>
      <c r="B78" s="50"/>
      <c r="C78" s="54"/>
      <c r="D78" s="50"/>
      <c r="E78" s="50"/>
      <c r="F78" s="50"/>
      <c r="G78" s="53"/>
      <c r="H78" s="48"/>
      <c r="I78" s="50"/>
      <c r="J78" s="50"/>
    </row>
    <row r="79" spans="1:10" ht="11.25">
      <c r="A79" s="53"/>
      <c r="B79" s="50"/>
      <c r="C79" s="54"/>
      <c r="D79" s="50"/>
      <c r="E79" s="50"/>
      <c r="F79" s="50"/>
      <c r="G79" s="53"/>
      <c r="H79" s="48"/>
      <c r="I79" s="50"/>
      <c r="J79" s="48"/>
    </row>
    <row r="80" spans="1:10" ht="11.25">
      <c r="A80" s="53"/>
      <c r="B80" s="50"/>
      <c r="C80" s="54"/>
      <c r="D80" s="50"/>
      <c r="E80" s="50"/>
      <c r="F80" s="51"/>
      <c r="G80" s="53"/>
      <c r="H80" s="48"/>
      <c r="I80" s="48"/>
      <c r="J80" s="48"/>
    </row>
    <row r="81" spans="1:10" ht="11.25">
      <c r="A81" s="53"/>
      <c r="B81" s="51"/>
      <c r="C81" s="54"/>
      <c r="D81" s="50"/>
      <c r="E81" s="50"/>
      <c r="F81" s="51"/>
      <c r="G81" s="53"/>
      <c r="H81" s="48"/>
      <c r="I81" s="48"/>
      <c r="J81" s="48"/>
    </row>
    <row r="82" spans="1:10" ht="11.25">
      <c r="A82" s="53"/>
      <c r="B82" s="51"/>
      <c r="C82" s="54"/>
      <c r="D82" s="50"/>
      <c r="E82" s="50"/>
      <c r="F82" s="54"/>
      <c r="G82" s="53"/>
      <c r="H82" s="48"/>
      <c r="I82" s="48"/>
      <c r="J82" s="48"/>
    </row>
    <row r="83" spans="1:10" ht="11.25">
      <c r="A83" s="53"/>
      <c r="B83" s="51"/>
      <c r="C83" s="54"/>
      <c r="D83" s="50"/>
      <c r="E83" s="50"/>
      <c r="F83" s="54"/>
      <c r="G83" s="53"/>
      <c r="H83" s="48"/>
      <c r="I83" s="48"/>
      <c r="J83" s="48"/>
    </row>
    <row r="84" spans="1:10" ht="11.25">
      <c r="A84" s="53"/>
      <c r="B84" s="51"/>
      <c r="C84" s="54"/>
      <c r="D84" s="50"/>
      <c r="E84" s="50"/>
      <c r="F84" s="54"/>
      <c r="G84" s="55"/>
      <c r="H84" s="48"/>
      <c r="I84" s="48"/>
      <c r="J84" s="48"/>
    </row>
    <row r="85" spans="1:10" ht="11.25">
      <c r="A85" s="47"/>
      <c r="B85" s="52"/>
      <c r="C85" s="49"/>
      <c r="D85" s="50"/>
      <c r="E85" s="50"/>
      <c r="F85" s="49"/>
      <c r="G85" s="47"/>
      <c r="H85" s="48"/>
      <c r="I85" s="48"/>
      <c r="J85" s="48"/>
    </row>
    <row r="86" spans="1:10" ht="11.25">
      <c r="A86" s="47"/>
      <c r="B86" s="48"/>
      <c r="C86" s="49"/>
      <c r="D86" s="50"/>
      <c r="E86" s="50"/>
      <c r="F86" s="48"/>
      <c r="G86" s="47"/>
      <c r="H86" s="48"/>
      <c r="I86" s="48"/>
      <c r="J86" s="48"/>
    </row>
    <row r="87" spans="1:10" ht="11.25">
      <c r="A87" s="47"/>
      <c r="B87" s="48"/>
      <c r="C87" s="49"/>
      <c r="D87" s="50"/>
      <c r="E87" s="50"/>
      <c r="F87" s="48"/>
      <c r="G87" s="47"/>
      <c r="H87" s="48"/>
      <c r="I87" s="48"/>
      <c r="J87" s="48"/>
    </row>
    <row r="88" spans="1:10" ht="11.25">
      <c r="A88" s="47"/>
      <c r="B88" s="48"/>
      <c r="C88" s="49"/>
      <c r="D88" s="48"/>
      <c r="E88" s="50"/>
      <c r="F88" s="48"/>
      <c r="G88" s="47"/>
      <c r="H88" s="48"/>
      <c r="I88" s="48"/>
      <c r="J88" s="48"/>
    </row>
    <row r="89" spans="1:10" ht="11.25">
      <c r="A89" s="47"/>
      <c r="B89" s="48"/>
      <c r="C89" s="49"/>
      <c r="D89" s="48"/>
      <c r="E89" s="48"/>
      <c r="F89" s="48"/>
      <c r="G89" s="47"/>
      <c r="H89" s="48"/>
      <c r="I89" s="48"/>
      <c r="J89" s="48"/>
    </row>
    <row r="90" spans="1:10" ht="11.25">
      <c r="A90" s="53"/>
      <c r="B90" s="50"/>
      <c r="C90" s="54"/>
      <c r="D90" s="50"/>
      <c r="E90" s="50"/>
      <c r="F90" s="50"/>
      <c r="G90" s="53"/>
      <c r="H90" s="48"/>
      <c r="I90" s="50"/>
      <c r="J90" s="48"/>
    </row>
    <row r="91" spans="1:10" ht="11.25">
      <c r="A91" s="53"/>
      <c r="B91" s="50"/>
      <c r="C91" s="54"/>
      <c r="D91" s="50"/>
      <c r="E91" s="50"/>
      <c r="F91" s="50"/>
      <c r="G91" s="53"/>
      <c r="H91" s="48"/>
      <c r="I91" s="50"/>
      <c r="J91" s="48"/>
    </row>
    <row r="92" spans="1:10" ht="11.25">
      <c r="A92" s="53"/>
      <c r="B92" s="50"/>
      <c r="C92" s="54"/>
      <c r="D92" s="50"/>
      <c r="E92" s="50"/>
      <c r="F92" s="51"/>
      <c r="G92" s="53"/>
      <c r="H92" s="48"/>
      <c r="I92" s="48"/>
      <c r="J92" s="48"/>
    </row>
    <row r="93" spans="1:10" ht="11.25">
      <c r="A93" s="56"/>
      <c r="B93" s="51"/>
      <c r="C93" s="54"/>
      <c r="D93" s="50"/>
      <c r="E93" s="50"/>
      <c r="F93" s="51"/>
      <c r="G93" s="53"/>
      <c r="H93" s="48"/>
      <c r="I93" s="48"/>
      <c r="J93" s="48"/>
    </row>
    <row r="94" spans="1:10" ht="11.25">
      <c r="A94" s="53"/>
      <c r="B94" s="51"/>
      <c r="C94" s="54"/>
      <c r="D94" s="50"/>
      <c r="E94" s="50"/>
      <c r="F94" s="50"/>
      <c r="G94" s="53"/>
      <c r="H94" s="48"/>
      <c r="I94" s="48"/>
      <c r="J94" s="48"/>
    </row>
    <row r="95" spans="1:10" ht="11.25">
      <c r="A95" s="53"/>
      <c r="B95" s="51"/>
      <c r="C95" s="54"/>
      <c r="D95" s="50"/>
      <c r="E95" s="50"/>
      <c r="F95" s="50"/>
      <c r="G95" s="53"/>
      <c r="H95" s="48"/>
      <c r="I95" s="48"/>
      <c r="J95" s="48"/>
    </row>
    <row r="96" spans="1:10" ht="11.25">
      <c r="A96" s="56"/>
      <c r="B96" s="51"/>
      <c r="C96" s="54"/>
      <c r="D96" s="50"/>
      <c r="E96" s="50"/>
      <c r="F96" s="50"/>
      <c r="G96" s="53"/>
      <c r="H96" s="48"/>
      <c r="I96" s="48"/>
      <c r="J96" s="48"/>
    </row>
    <row r="97" spans="1:10" ht="11.25">
      <c r="A97" s="47"/>
      <c r="B97" s="52"/>
      <c r="C97" s="49"/>
      <c r="D97" s="50"/>
      <c r="E97" s="50"/>
      <c r="F97" s="48"/>
      <c r="G97" s="47"/>
      <c r="H97" s="48"/>
      <c r="I97" s="48"/>
      <c r="J97" s="48"/>
    </row>
    <row r="98" spans="1:10" ht="11.25">
      <c r="A98" s="47"/>
      <c r="B98" s="48"/>
      <c r="C98" s="49"/>
      <c r="D98" s="50"/>
      <c r="E98" s="50"/>
      <c r="F98" s="48"/>
      <c r="G98" s="47"/>
      <c r="H98" s="48"/>
      <c r="I98" s="48"/>
      <c r="J98" s="48"/>
    </row>
    <row r="99" spans="1:10" ht="11.25">
      <c r="A99" s="47"/>
      <c r="B99" s="48"/>
      <c r="C99" s="49"/>
      <c r="D99" s="50"/>
      <c r="E99" s="51"/>
      <c r="F99" s="48"/>
      <c r="G99" s="47"/>
      <c r="H99" s="48"/>
      <c r="I99" s="48"/>
      <c r="J99" s="48"/>
    </row>
    <row r="100" spans="1:10" ht="11.25">
      <c r="A100" s="47"/>
      <c r="B100" s="48"/>
      <c r="C100" s="49"/>
      <c r="D100" s="48"/>
      <c r="E100" s="51"/>
      <c r="F100" s="48"/>
      <c r="G100" s="47"/>
      <c r="H100" s="48"/>
      <c r="I100" s="48"/>
      <c r="J100" s="48"/>
    </row>
    <row r="101" spans="1:10" ht="11.25">
      <c r="A101" s="47"/>
      <c r="B101" s="48"/>
      <c r="C101" s="49"/>
      <c r="D101" s="48"/>
      <c r="E101" s="52"/>
      <c r="F101" s="48"/>
      <c r="G101" s="47"/>
      <c r="H101" s="48"/>
      <c r="I101" s="48"/>
      <c r="J101" s="48"/>
    </row>
    <row r="102" spans="1:10" s="57" customFormat="1" ht="11.25">
      <c r="A102" s="53"/>
      <c r="B102" s="50"/>
      <c r="C102" s="54"/>
      <c r="D102" s="50"/>
      <c r="E102" s="50"/>
      <c r="F102" s="50"/>
      <c r="G102" s="53"/>
      <c r="H102" s="48"/>
      <c r="I102" s="50"/>
      <c r="J102" s="48"/>
    </row>
    <row r="103" spans="1:10" s="57" customFormat="1" ht="11.25">
      <c r="A103" s="53"/>
      <c r="B103" s="50"/>
      <c r="C103" s="54"/>
      <c r="D103" s="50"/>
      <c r="E103" s="50"/>
      <c r="F103" s="50"/>
      <c r="G103" s="53"/>
      <c r="H103" s="48"/>
      <c r="I103" s="50"/>
      <c r="J103" s="48"/>
    </row>
    <row r="104" spans="1:10" s="57" customFormat="1" ht="11.25">
      <c r="A104" s="53"/>
      <c r="B104" s="50"/>
      <c r="C104" s="54"/>
      <c r="D104" s="50"/>
      <c r="E104" s="50"/>
      <c r="F104" s="51"/>
      <c r="G104" s="53"/>
      <c r="H104" s="48"/>
      <c r="I104" s="48"/>
      <c r="J104" s="48"/>
    </row>
    <row r="105" spans="1:10" s="57" customFormat="1" ht="11.25">
      <c r="A105" s="56"/>
      <c r="B105" s="51"/>
      <c r="C105" s="54"/>
      <c r="D105" s="50"/>
      <c r="E105" s="50"/>
      <c r="F105" s="51"/>
      <c r="G105" s="53"/>
      <c r="H105" s="48"/>
      <c r="I105" s="48"/>
      <c r="J105" s="48"/>
    </row>
    <row r="106" spans="1:10" s="57" customFormat="1" ht="11.25">
      <c r="A106" s="53"/>
      <c r="B106" s="51"/>
      <c r="C106" s="54"/>
      <c r="D106" s="50"/>
      <c r="E106" s="50"/>
      <c r="F106" s="51"/>
      <c r="G106" s="53"/>
      <c r="H106" s="48"/>
      <c r="I106" s="48"/>
      <c r="J106" s="48"/>
    </row>
    <row r="107" spans="1:10" s="57" customFormat="1" ht="11.25">
      <c r="A107" s="53"/>
      <c r="B107" s="51"/>
      <c r="C107" s="54"/>
      <c r="D107" s="50"/>
      <c r="E107" s="50"/>
      <c r="F107" s="51"/>
      <c r="G107" s="53"/>
      <c r="H107" s="48"/>
      <c r="I107" s="48"/>
      <c r="J107" s="48"/>
    </row>
    <row r="108" spans="1:10" s="57" customFormat="1" ht="11.25">
      <c r="A108" s="56"/>
      <c r="B108" s="51"/>
      <c r="C108" s="54"/>
      <c r="D108" s="50"/>
      <c r="E108" s="50"/>
      <c r="F108" s="51"/>
      <c r="G108" s="53"/>
      <c r="H108" s="48"/>
      <c r="I108" s="48"/>
      <c r="J108" s="48"/>
    </row>
    <row r="109" spans="1:10" s="57" customFormat="1" ht="11.25">
      <c r="A109" s="47"/>
      <c r="B109" s="52"/>
      <c r="C109" s="49"/>
      <c r="D109" s="50"/>
      <c r="E109" s="50"/>
      <c r="F109" s="52"/>
      <c r="G109" s="47"/>
      <c r="H109" s="48"/>
      <c r="I109" s="48"/>
      <c r="J109" s="48"/>
    </row>
    <row r="110" spans="1:10" s="57" customFormat="1" ht="11.25">
      <c r="A110" s="47"/>
      <c r="B110" s="48"/>
      <c r="C110" s="49"/>
      <c r="D110" s="50"/>
      <c r="E110" s="50"/>
      <c r="F110" s="48"/>
      <c r="G110" s="47"/>
      <c r="H110" s="48"/>
      <c r="I110" s="48"/>
      <c r="J110" s="48"/>
    </row>
    <row r="111" spans="1:10" s="57" customFormat="1" ht="11.25">
      <c r="A111" s="47"/>
      <c r="B111" s="48"/>
      <c r="C111" s="49"/>
      <c r="D111" s="50"/>
      <c r="E111" s="50"/>
      <c r="F111" s="48"/>
      <c r="G111" s="47"/>
      <c r="H111" s="48"/>
      <c r="I111" s="48"/>
      <c r="J111" s="48"/>
    </row>
    <row r="112" spans="1:10" s="57" customFormat="1" ht="11.25">
      <c r="A112" s="47"/>
      <c r="B112" s="48"/>
      <c r="C112" s="49"/>
      <c r="D112" s="50"/>
      <c r="E112" s="48"/>
      <c r="F112" s="48"/>
      <c r="G112" s="47"/>
      <c r="H112" s="48"/>
      <c r="I112" s="48"/>
      <c r="J112" s="48"/>
    </row>
    <row r="113" spans="1:10" s="57" customFormat="1" ht="11.25">
      <c r="A113" s="47"/>
      <c r="B113" s="48"/>
      <c r="C113" s="49"/>
      <c r="D113" s="48"/>
      <c r="E113" s="48"/>
      <c r="F113" s="48"/>
      <c r="G113" s="47"/>
      <c r="H113" s="48"/>
      <c r="I113" s="48"/>
      <c r="J113" s="48"/>
    </row>
    <row r="114" spans="1:10" s="57" customFormat="1" ht="11.25">
      <c r="A114" s="53"/>
      <c r="B114" s="50"/>
      <c r="C114" s="54"/>
      <c r="D114" s="50"/>
      <c r="E114" s="50"/>
      <c r="F114" s="50"/>
      <c r="G114" s="53"/>
      <c r="H114" s="48"/>
      <c r="I114" s="50"/>
      <c r="J114" s="48"/>
    </row>
    <row r="115" spans="1:10" s="57" customFormat="1" ht="11.25">
      <c r="A115" s="53"/>
      <c r="B115" s="50"/>
      <c r="C115" s="54"/>
      <c r="D115" s="50"/>
      <c r="E115" s="50"/>
      <c r="F115" s="50"/>
      <c r="G115" s="53"/>
      <c r="H115" s="48"/>
      <c r="I115" s="50"/>
      <c r="J115" s="48"/>
    </row>
    <row r="116" spans="1:10" s="57" customFormat="1" ht="11.25">
      <c r="A116" s="53"/>
      <c r="B116" s="50"/>
      <c r="C116" s="54"/>
      <c r="D116" s="50"/>
      <c r="E116" s="50"/>
      <c r="F116" s="51"/>
      <c r="G116" s="53"/>
      <c r="H116" s="48"/>
      <c r="I116" s="48"/>
      <c r="J116" s="48"/>
    </row>
    <row r="117" spans="1:10" s="57" customFormat="1" ht="11.25">
      <c r="A117" s="56"/>
      <c r="B117" s="54"/>
      <c r="C117" s="54"/>
      <c r="D117" s="50"/>
      <c r="E117" s="50"/>
      <c r="F117" s="51"/>
      <c r="G117" s="53"/>
      <c r="H117" s="48"/>
      <c r="I117" s="48"/>
      <c r="J117" s="48"/>
    </row>
    <row r="118" spans="1:10" s="57" customFormat="1" ht="11.25">
      <c r="A118" s="53"/>
      <c r="B118" s="54"/>
      <c r="C118" s="54"/>
      <c r="D118" s="50"/>
      <c r="E118" s="50"/>
      <c r="F118" s="51"/>
      <c r="G118" s="53"/>
      <c r="H118" s="48"/>
      <c r="I118" s="48"/>
      <c r="J118" s="48"/>
    </row>
    <row r="119" spans="1:10" s="57" customFormat="1" ht="11.25">
      <c r="A119" s="56"/>
      <c r="B119" s="54"/>
      <c r="C119" s="54"/>
      <c r="D119" s="50"/>
      <c r="E119" s="50"/>
      <c r="F119" s="50"/>
      <c r="G119" s="53"/>
      <c r="H119" s="48"/>
      <c r="I119" s="48"/>
      <c r="J119" s="48"/>
    </row>
    <row r="120" spans="1:10" s="57" customFormat="1" ht="11.25">
      <c r="A120" s="53"/>
      <c r="B120" s="54"/>
      <c r="C120" s="54"/>
      <c r="D120" s="50"/>
      <c r="E120" s="50"/>
      <c r="F120" s="50"/>
      <c r="G120" s="47"/>
      <c r="H120" s="48"/>
      <c r="I120" s="48"/>
      <c r="J120" s="48"/>
    </row>
    <row r="121" spans="1:10" s="57" customFormat="1" ht="11.25">
      <c r="A121" s="47"/>
      <c r="B121" s="49"/>
      <c r="C121" s="49"/>
      <c r="D121" s="50"/>
      <c r="E121" s="50"/>
      <c r="F121" s="48"/>
      <c r="G121" s="47"/>
      <c r="H121" s="48"/>
      <c r="I121" s="48"/>
      <c r="J121" s="48"/>
    </row>
    <row r="122" spans="1:10" s="57" customFormat="1" ht="11.25">
      <c r="A122" s="47"/>
      <c r="B122" s="48"/>
      <c r="C122" s="49"/>
      <c r="D122" s="50"/>
      <c r="E122" s="50"/>
      <c r="F122" s="48"/>
      <c r="G122" s="47"/>
      <c r="H122" s="48"/>
      <c r="I122" s="48"/>
      <c r="J122" s="48"/>
    </row>
    <row r="123" spans="1:10" s="57" customFormat="1" ht="11.25">
      <c r="A123" s="47"/>
      <c r="B123" s="48"/>
      <c r="C123" s="49"/>
      <c r="D123" s="50"/>
      <c r="E123" s="50"/>
      <c r="F123" s="48"/>
      <c r="G123" s="47"/>
      <c r="H123" s="48"/>
      <c r="I123" s="48"/>
      <c r="J123" s="48"/>
    </row>
    <row r="124" spans="1:10" s="57" customFormat="1" ht="11.25">
      <c r="A124" s="47"/>
      <c r="B124" s="48"/>
      <c r="C124" s="49"/>
      <c r="D124" s="50"/>
      <c r="E124" s="50"/>
      <c r="F124" s="48"/>
      <c r="G124" s="47"/>
      <c r="H124" s="48"/>
      <c r="I124" s="48"/>
      <c r="J124" s="48"/>
    </row>
    <row r="125" spans="1:10" s="57" customFormat="1" ht="11.25">
      <c r="A125" s="47"/>
      <c r="B125" s="48"/>
      <c r="C125" s="49"/>
      <c r="D125" s="48"/>
      <c r="E125" s="48"/>
      <c r="F125" s="48"/>
      <c r="G125" s="47"/>
      <c r="H125" s="48"/>
      <c r="I125" s="48"/>
      <c r="J125" s="48"/>
    </row>
    <row r="126" spans="1:10" s="57" customFormat="1" ht="11.25">
      <c r="A126" s="53"/>
      <c r="B126" s="50"/>
      <c r="C126" s="54"/>
      <c r="D126" s="50"/>
      <c r="E126" s="50"/>
      <c r="F126" s="50"/>
      <c r="G126" s="47"/>
      <c r="H126" s="48"/>
      <c r="I126" s="50"/>
      <c r="J126" s="48"/>
    </row>
    <row r="127" spans="1:10" s="57" customFormat="1" ht="11.25">
      <c r="A127" s="53"/>
      <c r="B127" s="50"/>
      <c r="C127" s="54"/>
      <c r="D127" s="50"/>
      <c r="E127" s="50"/>
      <c r="F127" s="50"/>
      <c r="G127" s="47"/>
      <c r="H127" s="48"/>
      <c r="I127" s="50"/>
      <c r="J127" s="48"/>
    </row>
    <row r="128" spans="1:10" s="57" customFormat="1" ht="11.25">
      <c r="A128" s="53"/>
      <c r="B128" s="50"/>
      <c r="C128" s="54"/>
      <c r="D128" s="50"/>
      <c r="E128" s="50"/>
      <c r="F128" s="51"/>
      <c r="G128" s="47"/>
      <c r="H128" s="48"/>
      <c r="I128" s="48"/>
      <c r="J128" s="48"/>
    </row>
    <row r="129" spans="1:10" s="57" customFormat="1" ht="11.25">
      <c r="A129" s="56"/>
      <c r="B129" s="51"/>
      <c r="C129" s="54"/>
      <c r="D129" s="50"/>
      <c r="E129" s="50"/>
      <c r="F129" s="51"/>
      <c r="G129" s="47"/>
      <c r="H129" s="48"/>
      <c r="I129" s="48"/>
      <c r="J129" s="48"/>
    </row>
    <row r="130" spans="1:10" s="57" customFormat="1" ht="11.25">
      <c r="A130" s="56"/>
      <c r="B130" s="51"/>
      <c r="C130" s="54"/>
      <c r="D130" s="50"/>
      <c r="E130" s="50"/>
      <c r="F130" s="50"/>
      <c r="G130" s="47"/>
      <c r="H130" s="48"/>
      <c r="I130" s="48"/>
      <c r="J130" s="48"/>
    </row>
    <row r="131" spans="1:10" s="57" customFormat="1" ht="11.25">
      <c r="A131" s="53"/>
      <c r="B131" s="51"/>
      <c r="C131" s="54"/>
      <c r="D131" s="50"/>
      <c r="E131" s="50"/>
      <c r="F131" s="50"/>
      <c r="G131" s="47"/>
      <c r="H131" s="48"/>
      <c r="I131" s="48"/>
      <c r="J131" s="48"/>
    </row>
    <row r="132" spans="1:10" s="57" customFormat="1" ht="11.25">
      <c r="A132" s="53"/>
      <c r="B132" s="58"/>
      <c r="C132" s="54"/>
      <c r="D132" s="50"/>
      <c r="E132" s="50"/>
      <c r="F132" s="50"/>
      <c r="G132" s="47"/>
      <c r="H132" s="48"/>
      <c r="I132" s="48"/>
      <c r="J132" s="48"/>
    </row>
    <row r="133" spans="1:10" s="57" customFormat="1" ht="11.25">
      <c r="A133" s="47"/>
      <c r="B133" s="59"/>
      <c r="C133" s="49"/>
      <c r="D133" s="50"/>
      <c r="E133" s="50"/>
      <c r="F133" s="48"/>
      <c r="G133" s="47"/>
      <c r="H133" s="48"/>
      <c r="I133" s="48"/>
      <c r="J133" s="48"/>
    </row>
    <row r="134" spans="1:10" s="57" customFormat="1" ht="11.25">
      <c r="A134" s="47"/>
      <c r="B134" s="48"/>
      <c r="C134" s="49"/>
      <c r="D134" s="50"/>
      <c r="E134" s="50"/>
      <c r="F134" s="48"/>
      <c r="G134" s="47"/>
      <c r="H134" s="48"/>
      <c r="I134" s="48"/>
      <c r="J134" s="48"/>
    </row>
    <row r="135" spans="1:10" s="57" customFormat="1" ht="11.25">
      <c r="A135" s="47"/>
      <c r="B135" s="48"/>
      <c r="C135" s="49"/>
      <c r="D135" s="50"/>
      <c r="E135" s="50"/>
      <c r="F135" s="48"/>
      <c r="G135" s="47"/>
      <c r="H135" s="48"/>
      <c r="I135" s="48"/>
      <c r="J135" s="48"/>
    </row>
    <row r="136" spans="1:10" s="57" customFormat="1" ht="11.25">
      <c r="A136" s="47"/>
      <c r="B136" s="48"/>
      <c r="C136" s="49"/>
      <c r="D136" s="48"/>
      <c r="E136" s="50"/>
      <c r="F136" s="48"/>
      <c r="G136" s="47"/>
      <c r="H136" s="48"/>
      <c r="I136" s="48"/>
      <c r="J136" s="48"/>
    </row>
    <row r="137" spans="1:10" s="57" customFormat="1" ht="11.25">
      <c r="A137" s="47"/>
      <c r="B137" s="48"/>
      <c r="C137" s="49"/>
      <c r="D137" s="48"/>
      <c r="E137" s="48"/>
      <c r="F137" s="48"/>
      <c r="G137" s="47"/>
      <c r="H137" s="48"/>
      <c r="I137" s="48"/>
      <c r="J137" s="48"/>
    </row>
    <row r="138" spans="1:10" s="57" customFormat="1" ht="11.25">
      <c r="A138" s="53"/>
      <c r="B138" s="50"/>
      <c r="C138" s="54"/>
      <c r="D138" s="50"/>
      <c r="E138" s="50"/>
      <c r="F138" s="50"/>
      <c r="G138" s="47"/>
      <c r="H138" s="48"/>
      <c r="I138" s="50"/>
      <c r="J138" s="48"/>
    </row>
    <row r="139" spans="1:10" s="57" customFormat="1" ht="11.25">
      <c r="A139" s="53"/>
      <c r="B139" s="50"/>
      <c r="C139" s="54"/>
      <c r="D139" s="50"/>
      <c r="E139" s="50"/>
      <c r="F139" s="50"/>
      <c r="G139" s="47"/>
      <c r="H139" s="48"/>
      <c r="I139" s="50"/>
      <c r="J139" s="48"/>
    </row>
    <row r="140" spans="1:10" s="57" customFormat="1" ht="11.25">
      <c r="A140" s="53"/>
      <c r="B140" s="50"/>
      <c r="C140" s="54"/>
      <c r="D140" s="50"/>
      <c r="E140" s="50"/>
      <c r="F140" s="51"/>
      <c r="G140" s="47"/>
      <c r="H140" s="48"/>
      <c r="I140" s="48"/>
      <c r="J140" s="48"/>
    </row>
    <row r="141" spans="1:10" s="57" customFormat="1" ht="11.25">
      <c r="A141" s="56"/>
      <c r="B141" s="51"/>
      <c r="C141" s="54"/>
      <c r="D141" s="50"/>
      <c r="E141" s="50"/>
      <c r="F141" s="51"/>
      <c r="G141" s="47"/>
      <c r="H141" s="48"/>
      <c r="I141" s="48"/>
      <c r="J141" s="48"/>
    </row>
    <row r="142" spans="1:10" s="57" customFormat="1" ht="11.25">
      <c r="A142" s="53"/>
      <c r="B142" s="51"/>
      <c r="C142" s="54"/>
      <c r="D142" s="50"/>
      <c r="E142" s="50"/>
      <c r="F142" s="51"/>
      <c r="G142" s="47"/>
      <c r="H142" s="48"/>
      <c r="I142" s="48"/>
      <c r="J142" s="48"/>
    </row>
    <row r="143" spans="1:10" s="57" customFormat="1" ht="11.25">
      <c r="A143" s="56"/>
      <c r="B143" s="51"/>
      <c r="C143" s="54"/>
      <c r="D143" s="50"/>
      <c r="E143" s="50"/>
      <c r="F143" s="51"/>
      <c r="G143" s="47"/>
      <c r="H143" s="48"/>
      <c r="I143" s="48"/>
      <c r="J143" s="48"/>
    </row>
    <row r="144" spans="1:10" s="57" customFormat="1" ht="11.25">
      <c r="A144" s="53"/>
      <c r="B144" s="58"/>
      <c r="C144" s="54"/>
      <c r="D144" s="50"/>
      <c r="E144" s="50"/>
      <c r="F144" s="51"/>
      <c r="G144" s="47"/>
      <c r="H144" s="48"/>
      <c r="I144" s="48"/>
      <c r="J144" s="48"/>
    </row>
    <row r="145" spans="1:10" s="57" customFormat="1" ht="11.25">
      <c r="A145" s="47"/>
      <c r="B145" s="59"/>
      <c r="C145" s="49"/>
      <c r="D145" s="50"/>
      <c r="E145" s="50"/>
      <c r="F145" s="52"/>
      <c r="G145" s="47"/>
      <c r="H145" s="48"/>
      <c r="I145" s="48"/>
      <c r="J145" s="48"/>
    </row>
    <row r="146" spans="1:10" s="57" customFormat="1" ht="11.25">
      <c r="A146" s="47"/>
      <c r="B146" s="48"/>
      <c r="C146" s="49"/>
      <c r="D146" s="50"/>
      <c r="E146" s="50"/>
      <c r="F146" s="48"/>
      <c r="G146" s="47"/>
      <c r="H146" s="48"/>
      <c r="I146" s="48"/>
      <c r="J146" s="48"/>
    </row>
    <row r="147" spans="1:10" s="57" customFormat="1" ht="11.25">
      <c r="A147" s="47"/>
      <c r="B147" s="48"/>
      <c r="C147" s="49"/>
      <c r="D147" s="50"/>
      <c r="E147" s="50"/>
      <c r="F147" s="48"/>
      <c r="G147" s="47"/>
      <c r="H147" s="48"/>
      <c r="I147" s="48"/>
      <c r="J147" s="48"/>
    </row>
    <row r="148" spans="1:10" s="57" customFormat="1" ht="11.25">
      <c r="A148" s="47"/>
      <c r="B148" s="48"/>
      <c r="C148" s="49"/>
      <c r="D148" s="48"/>
      <c r="E148" s="50"/>
      <c r="F148" s="48"/>
      <c r="G148" s="47"/>
      <c r="H148" s="48"/>
      <c r="I148" s="48"/>
      <c r="J148" s="48"/>
    </row>
    <row r="149" spans="1:10" s="57" customFormat="1" ht="11.25">
      <c r="A149" s="47"/>
      <c r="B149" s="48"/>
      <c r="C149" s="49"/>
      <c r="D149" s="48"/>
      <c r="E149" s="48"/>
      <c r="F149" s="48"/>
      <c r="G149" s="47"/>
      <c r="H149" s="48"/>
      <c r="I149" s="48"/>
      <c r="J149" s="48"/>
    </row>
    <row r="150" spans="1:10" s="57" customFormat="1" ht="11.25">
      <c r="A150" s="43"/>
      <c r="B150" s="40"/>
      <c r="C150" s="60"/>
      <c r="D150" s="40"/>
      <c r="E150" s="40"/>
      <c r="F150" s="40"/>
      <c r="G150" s="43"/>
      <c r="H150" s="40"/>
      <c r="I150" s="40"/>
      <c r="J150" s="40"/>
    </row>
    <row r="151" spans="1:10" s="57" customFormat="1" ht="11.25">
      <c r="A151" s="43"/>
      <c r="B151" s="40"/>
      <c r="C151" s="60"/>
      <c r="D151" s="40"/>
      <c r="E151" s="40"/>
      <c r="F151" s="40"/>
      <c r="G151" s="43"/>
      <c r="H151" s="40"/>
      <c r="I151" s="40"/>
      <c r="J151" s="40"/>
    </row>
    <row r="152" spans="1:10" s="57" customFormat="1" ht="11.25">
      <c r="A152" s="43"/>
      <c r="B152" s="40"/>
      <c r="C152" s="60"/>
      <c r="D152" s="40"/>
      <c r="E152" s="40"/>
      <c r="F152" s="40"/>
      <c r="G152" s="43"/>
      <c r="H152" s="40"/>
      <c r="I152" s="40"/>
      <c r="J152" s="40"/>
    </row>
    <row r="153" spans="1:10" s="57" customFormat="1" ht="11.25">
      <c r="A153" s="43"/>
      <c r="B153" s="40"/>
      <c r="C153" s="60"/>
      <c r="D153" s="40"/>
      <c r="E153" s="40"/>
      <c r="F153" s="40"/>
      <c r="G153" s="43"/>
      <c r="H153" s="40"/>
      <c r="I153" s="40"/>
      <c r="J153" s="40"/>
    </row>
    <row r="154" spans="1:7" s="57" customFormat="1" ht="11.25">
      <c r="A154" s="1"/>
      <c r="C154" s="3"/>
      <c r="G154" s="1"/>
    </row>
    <row r="155" spans="1:7" s="57" customFormat="1" ht="11.25">
      <c r="A155" s="1"/>
      <c r="C155" s="3"/>
      <c r="G155" s="1"/>
    </row>
    <row r="156" spans="1:7" s="57" customFormat="1" ht="11.25">
      <c r="A156" s="1"/>
      <c r="C156" s="3"/>
      <c r="G156" s="1"/>
    </row>
    <row r="157" spans="1:7" s="57" customFormat="1" ht="11.25">
      <c r="A157" s="1"/>
      <c r="C157" s="3"/>
      <c r="G157" s="1"/>
    </row>
    <row r="158" spans="1:7" s="57" customFormat="1" ht="11.25">
      <c r="A158" s="1"/>
      <c r="C158" s="3"/>
      <c r="G158" s="1"/>
    </row>
    <row r="159" spans="1:7" s="57" customFormat="1" ht="11.25">
      <c r="A159" s="1"/>
      <c r="C159" s="3"/>
      <c r="G159" s="1"/>
    </row>
    <row r="160" spans="1:7" s="57" customFormat="1" ht="11.25">
      <c r="A160" s="1"/>
      <c r="C160" s="3"/>
      <c r="G160" s="1"/>
    </row>
    <row r="161" spans="1:7" s="57" customFormat="1" ht="11.25">
      <c r="A161" s="1"/>
      <c r="C161" s="3"/>
      <c r="G161" s="1"/>
    </row>
    <row r="162" spans="1:7" s="57" customFormat="1" ht="11.25">
      <c r="A162" s="1"/>
      <c r="C162" s="3"/>
      <c r="G162" s="1"/>
    </row>
    <row r="163" spans="1:7" s="57" customFormat="1" ht="11.25">
      <c r="A163" s="1"/>
      <c r="C163" s="3"/>
      <c r="G163" s="1"/>
    </row>
    <row r="164" spans="1:7" s="57" customFormat="1" ht="11.25">
      <c r="A164" s="1"/>
      <c r="C164" s="3"/>
      <c r="G164" s="1"/>
    </row>
    <row r="165" spans="1:7" s="57" customFormat="1" ht="11.25">
      <c r="A165" s="1"/>
      <c r="C165" s="3"/>
      <c r="G165" s="1"/>
    </row>
    <row r="166" spans="1:7" s="57" customFormat="1" ht="11.25">
      <c r="A166" s="1"/>
      <c r="C166" s="3"/>
      <c r="G166" s="1"/>
    </row>
    <row r="167" spans="1:7" s="57" customFormat="1" ht="11.25">
      <c r="A167" s="1"/>
      <c r="C167" s="3"/>
      <c r="G167" s="1"/>
    </row>
    <row r="168" spans="1:7" s="57" customFormat="1" ht="11.25">
      <c r="A168" s="1"/>
      <c r="C168" s="3"/>
      <c r="G168" s="1"/>
    </row>
    <row r="169" spans="1:7" s="57" customFormat="1" ht="11.25">
      <c r="A169" s="1"/>
      <c r="C169" s="3"/>
      <c r="G169" s="1"/>
    </row>
    <row r="170" spans="1:7" s="57" customFormat="1" ht="11.25">
      <c r="A170" s="1"/>
      <c r="C170" s="3"/>
      <c r="G170" s="1"/>
    </row>
    <row r="171" spans="1:7" s="57" customFormat="1" ht="11.25">
      <c r="A171" s="1"/>
      <c r="C171" s="3"/>
      <c r="G171" s="1"/>
    </row>
    <row r="172" spans="1:7" s="57" customFormat="1" ht="11.25">
      <c r="A172" s="1"/>
      <c r="C172" s="3"/>
      <c r="G172" s="1"/>
    </row>
    <row r="173" spans="1:7" s="57" customFormat="1" ht="11.25">
      <c r="A173" s="1"/>
      <c r="C173" s="3"/>
      <c r="G173" s="1"/>
    </row>
    <row r="174" spans="1:7" s="57" customFormat="1" ht="11.25">
      <c r="A174" s="1"/>
      <c r="C174" s="3"/>
      <c r="G174" s="1"/>
    </row>
    <row r="175" spans="1:7" s="57" customFormat="1" ht="11.25">
      <c r="A175" s="1"/>
      <c r="C175" s="3"/>
      <c r="G175" s="1"/>
    </row>
    <row r="176" spans="1:7" s="57" customFormat="1" ht="11.25">
      <c r="A176" s="1"/>
      <c r="C176" s="3"/>
      <c r="G176" s="1"/>
    </row>
    <row r="177" spans="1:7" s="57" customFormat="1" ht="11.25">
      <c r="A177" s="1"/>
      <c r="C177" s="3"/>
      <c r="G177" s="1"/>
    </row>
    <row r="178" spans="1:7" s="57" customFormat="1" ht="11.25">
      <c r="A178" s="1"/>
      <c r="C178" s="3"/>
      <c r="G178" s="1"/>
    </row>
    <row r="179" spans="1:7" s="57" customFormat="1" ht="11.25">
      <c r="A179" s="1"/>
      <c r="C179" s="3"/>
      <c r="G179" s="1"/>
    </row>
    <row r="180" spans="1:7" s="57" customFormat="1" ht="11.25">
      <c r="A180" s="1"/>
      <c r="C180" s="3"/>
      <c r="G180" s="1"/>
    </row>
    <row r="181" spans="1:7" s="57" customFormat="1" ht="11.25">
      <c r="A181" s="1"/>
      <c r="C181" s="3"/>
      <c r="G181" s="1"/>
    </row>
    <row r="182" spans="1:7" s="57" customFormat="1" ht="11.25">
      <c r="A182" s="1"/>
      <c r="C182" s="3"/>
      <c r="G182" s="1"/>
    </row>
    <row r="183" spans="1:7" s="57" customFormat="1" ht="11.25">
      <c r="A183" s="1"/>
      <c r="C183" s="3"/>
      <c r="G183" s="1"/>
    </row>
    <row r="184" spans="1:7" s="57" customFormat="1" ht="11.25">
      <c r="A184" s="1"/>
      <c r="C184" s="3"/>
      <c r="G184" s="1"/>
    </row>
  </sheetData>
  <sheetProtection/>
  <mergeCells count="8">
    <mergeCell ref="M72:O72"/>
    <mergeCell ref="A60:B60"/>
    <mergeCell ref="B17:N17"/>
    <mergeCell ref="B61:L61"/>
    <mergeCell ref="M66:M67"/>
    <mergeCell ref="N66:O66"/>
    <mergeCell ref="N67:O67"/>
    <mergeCell ref="M64:O6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57421875" style="113" bestFit="1" customWidth="1"/>
    <col min="2" max="2" width="16.421875" style="113" bestFit="1" customWidth="1"/>
    <col min="3" max="3" width="54.140625" style="105" bestFit="1" customWidth="1"/>
    <col min="4" max="4" width="5.57421875" style="105" customWidth="1"/>
    <col min="5" max="16384" width="9.140625" style="105" customWidth="1"/>
  </cols>
  <sheetData>
    <row r="1" spans="1:3" ht="12">
      <c r="A1" s="103">
        <f>3.785412*Calculator!A4</f>
        <v>3406.8708</v>
      </c>
      <c r="B1" s="104" t="s">
        <v>24</v>
      </c>
      <c r="C1" s="114" t="s">
        <v>21</v>
      </c>
    </row>
    <row r="2" spans="1:3" ht="24">
      <c r="A2" s="103">
        <f>(Calculator!A5-32)/1.8</f>
        <v>15.555555555555555</v>
      </c>
      <c r="B2" s="104" t="s">
        <v>25</v>
      </c>
      <c r="C2" s="114" t="s">
        <v>22</v>
      </c>
    </row>
    <row r="3" spans="1:3" ht="12">
      <c r="A3" s="106">
        <f>(Calculator!A6-32)/1.8</f>
        <v>71.11111111111111</v>
      </c>
      <c r="B3" s="104" t="s">
        <v>1</v>
      </c>
      <c r="C3" s="114" t="s">
        <v>23</v>
      </c>
    </row>
    <row r="4" spans="1:3" ht="12">
      <c r="A4" s="107">
        <f>3.785412*Calculator!A7</f>
        <v>0.07710884243999999</v>
      </c>
      <c r="B4" s="104" t="s">
        <v>8</v>
      </c>
      <c r="C4" s="111" t="s">
        <v>19</v>
      </c>
    </row>
    <row r="5" spans="1:3" ht="24">
      <c r="A5" s="108">
        <f>A4*A1</f>
        <v>262.6998637306367</v>
      </c>
      <c r="B5" s="104" t="s">
        <v>2</v>
      </c>
      <c r="C5" s="115"/>
    </row>
    <row r="6" spans="1:3" ht="12">
      <c r="A6" s="109"/>
      <c r="B6" s="104"/>
      <c r="C6" s="115"/>
    </row>
    <row r="7" spans="1:3" ht="24">
      <c r="A7" s="103">
        <f>Calculator!A10/0.2048161</f>
        <v>146.4728602878387</v>
      </c>
      <c r="B7" s="104" t="s">
        <v>26</v>
      </c>
      <c r="C7" s="115"/>
    </row>
    <row r="8" spans="1:3" ht="24">
      <c r="A8" s="103">
        <f>Calculator!A11/0.2048161</f>
        <v>292.9457205756774</v>
      </c>
      <c r="B8" s="104" t="s">
        <v>27</v>
      </c>
      <c r="C8" s="115"/>
    </row>
    <row r="9" spans="1:3" ht="12">
      <c r="A9" s="110">
        <f>Calculator!A12</f>
        <v>0.402</v>
      </c>
      <c r="B9" s="104" t="s">
        <v>5</v>
      </c>
      <c r="C9" s="111" t="s">
        <v>20</v>
      </c>
    </row>
    <row r="10" spans="1:3" ht="24">
      <c r="A10" s="103">
        <f>Calculator!A13*3.785412</f>
        <v>172.63173680597012</v>
      </c>
      <c r="B10" s="104" t="s">
        <v>28</v>
      </c>
      <c r="C10" s="116"/>
    </row>
    <row r="11" spans="1:3" ht="12">
      <c r="A11" s="106"/>
      <c r="B11" s="111"/>
      <c r="C11" s="115"/>
    </row>
    <row r="12" spans="1:3" ht="12">
      <c r="A12" s="106"/>
      <c r="B12" s="112" t="s">
        <v>18</v>
      </c>
      <c r="C12" s="117"/>
    </row>
  </sheetData>
  <sheetProtection/>
  <printOptions horizontalCentered="1"/>
  <pageMargins left="0.5905511811023623" right="0.5905511811023623" top="0.98425196850393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ELBI S.P.A.</dc:creator>
  <cp:keywords/>
  <dc:description/>
  <cp:lastModifiedBy>Matthew Torrens</cp:lastModifiedBy>
  <cp:lastPrinted>2006-09-27T13:13:36Z</cp:lastPrinted>
  <dcterms:created xsi:type="dcterms:W3CDTF">2002-04-15T16:21:11Z</dcterms:created>
  <dcterms:modified xsi:type="dcterms:W3CDTF">2016-08-17T13:52:12Z</dcterms:modified>
  <cp:category/>
  <cp:version/>
  <cp:contentType/>
  <cp:contentStatus/>
</cp:coreProperties>
</file>